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834EAC1F-3A8A-4CB3-A173-D89A8C608E9A}" xr6:coauthVersionLast="47" xr6:coauthVersionMax="47" xr10:uidLastSave="{00000000-0000-0000-0000-000000000000}"/>
  <bookViews>
    <workbookView xWindow="20370" yWindow="-120" windowWidth="21840" windowHeight="13140" activeTab="1" xr2:uid="{4C73DE6E-B652-451D-8D2D-6B6B005FD976}"/>
  </bookViews>
  <sheets>
    <sheet name="Budget P 2025" sheetId="1" r:id="rId1"/>
    <sheet name="Répartition par activités ASSVP" sheetId="2" r:id="rId2"/>
  </sheets>
  <definedNames>
    <definedName name="_xlnm.Print_Area" localSheetId="0">'Budget P 2025'!$A$2:$D$55</definedName>
    <definedName name="_xlnm.Print_Area" localSheetId="1">'Répartition par activités ASSVP'!$A$1:$L$51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57" i="2" l="1"/>
  <c r="D58" i="2"/>
  <c r="J58" i="2" s="1"/>
  <c r="D59" i="2"/>
  <c r="J59" i="2" s="1"/>
  <c r="D60" i="2"/>
  <c r="D61" i="2"/>
  <c r="E56" i="2"/>
  <c r="I61" i="2"/>
  <c r="J60" i="2"/>
  <c r="J57" i="2"/>
  <c r="D56" i="2"/>
  <c r="B5" i="2"/>
  <c r="C5" i="2" s="1"/>
  <c r="C6" i="2"/>
  <c r="C7" i="2"/>
  <c r="C8" i="2"/>
  <c r="C9" i="2"/>
  <c r="C10" i="2"/>
  <c r="C11" i="2"/>
  <c r="C12" i="2"/>
  <c r="C13" i="2"/>
  <c r="B14" i="2"/>
  <c r="C14" i="2" s="1"/>
  <c r="C15" i="2"/>
  <c r="C16" i="2"/>
  <c r="C17" i="2"/>
  <c r="C18" i="2"/>
  <c r="C19" i="2"/>
  <c r="C20" i="2"/>
  <c r="C21" i="2"/>
  <c r="C22" i="2"/>
  <c r="B23" i="2"/>
  <c r="C23" i="2" s="1"/>
  <c r="C24" i="2"/>
  <c r="C25" i="2"/>
  <c r="C26" i="2"/>
  <c r="C27" i="2"/>
  <c r="C28" i="2"/>
  <c r="C29" i="2"/>
  <c r="C30" i="2"/>
  <c r="C31" i="2"/>
  <c r="B32" i="2"/>
  <c r="C32" i="2" s="1"/>
  <c r="C33" i="2"/>
  <c r="C34" i="2"/>
  <c r="B35" i="2"/>
  <c r="B51" i="2" s="1"/>
  <c r="C51" i="2" s="1"/>
  <c r="C35" i="2"/>
  <c r="C36" i="2"/>
  <c r="C37" i="2"/>
  <c r="C38" i="2"/>
  <c r="C39" i="2"/>
  <c r="C40" i="2"/>
  <c r="B41" i="2"/>
  <c r="C41" i="2"/>
  <c r="C42" i="2"/>
  <c r="C43" i="2"/>
  <c r="C44" i="2"/>
  <c r="C45" i="2"/>
  <c r="C46" i="2"/>
  <c r="C47" i="2"/>
  <c r="C48" i="2"/>
  <c r="C49" i="2"/>
  <c r="C50" i="2"/>
  <c r="D43" i="2"/>
  <c r="H43" i="2" s="1"/>
  <c r="D44" i="2"/>
  <c r="E44" i="2" s="1"/>
  <c r="D42" i="2"/>
  <c r="I42" i="2" s="1"/>
  <c r="D37" i="2"/>
  <c r="H37" i="2" s="1"/>
  <c r="D38" i="2"/>
  <c r="K38" i="2" s="1"/>
  <c r="D36" i="2"/>
  <c r="I36" i="2" s="1"/>
  <c r="D25" i="2"/>
  <c r="D26" i="2"/>
  <c r="D27" i="2"/>
  <c r="I27" i="2" s="1"/>
  <c r="D28" i="2"/>
  <c r="E28" i="2" s="1"/>
  <c r="D29" i="2"/>
  <c r="F29" i="2" s="1"/>
  <c r="D24" i="2"/>
  <c r="I24" i="2" s="1"/>
  <c r="D17" i="2"/>
  <c r="I17" i="2" s="1"/>
  <c r="D18" i="2"/>
  <c r="K18" i="2" s="1"/>
  <c r="D19" i="2"/>
  <c r="I19" i="2" s="1"/>
  <c r="D20" i="2"/>
  <c r="K20" i="2" s="1"/>
  <c r="D16" i="2"/>
  <c r="H16" i="2" s="1"/>
  <c r="D11" i="2"/>
  <c r="K11" i="2" s="1"/>
  <c r="D10" i="2"/>
  <c r="J10" i="2" s="1"/>
  <c r="D9" i="2"/>
  <c r="H9" i="2" s="1"/>
  <c r="D8" i="2"/>
  <c r="E8" i="2" s="1"/>
  <c r="D34" i="2"/>
  <c r="J34" i="2" s="1"/>
  <c r="D39" i="2"/>
  <c r="D6" i="2"/>
  <c r="I6" i="2" s="1"/>
  <c r="D7" i="2"/>
  <c r="G7" i="2" s="1"/>
  <c r="D12" i="2"/>
  <c r="D13" i="2"/>
  <c r="D15" i="2"/>
  <c r="K15" i="2" s="1"/>
  <c r="D21" i="2"/>
  <c r="D22" i="2"/>
  <c r="J25" i="2"/>
  <c r="J26" i="2"/>
  <c r="D30" i="2"/>
  <c r="D31" i="2"/>
  <c r="D33" i="2"/>
  <c r="J33" i="2" s="1"/>
  <c r="D40" i="2"/>
  <c r="J43" i="2"/>
  <c r="D45" i="2"/>
  <c r="E45" i="2" s="1"/>
  <c r="D46" i="2"/>
  <c r="I46" i="2" s="1"/>
  <c r="D47" i="2"/>
  <c r="D48" i="2"/>
  <c r="D49" i="2"/>
  <c r="K49" i="2" s="1"/>
  <c r="D50" i="2"/>
  <c r="D41" i="2"/>
  <c r="D32" i="2"/>
  <c r="D23" i="2"/>
  <c r="E23" i="2" s="1"/>
  <c r="D5" i="2"/>
  <c r="D12" i="1"/>
  <c r="K7" i="2"/>
  <c r="K10" i="2"/>
  <c r="J15" i="2"/>
  <c r="J16" i="2"/>
  <c r="J29" i="2"/>
  <c r="J45" i="2"/>
  <c r="J49" i="2"/>
  <c r="I10" i="2"/>
  <c r="I25" i="2"/>
  <c r="I45" i="2"/>
  <c r="I49" i="2"/>
  <c r="H15" i="2"/>
  <c r="H27" i="2"/>
  <c r="H34" i="2"/>
  <c r="H42" i="2"/>
  <c r="G10" i="2"/>
  <c r="G24" i="2"/>
  <c r="F7" i="2"/>
  <c r="F19" i="2"/>
  <c r="F45" i="2"/>
  <c r="L3" i="2"/>
  <c r="E15" i="2"/>
  <c r="E29" i="2"/>
  <c r="E34" i="2"/>
  <c r="H45" i="2" l="1"/>
  <c r="K57" i="2"/>
  <c r="G60" i="2"/>
  <c r="K60" i="2"/>
  <c r="G58" i="2"/>
  <c r="K58" i="2"/>
  <c r="H60" i="2"/>
  <c r="E60" i="2"/>
  <c r="I60" i="2"/>
  <c r="F60" i="2"/>
  <c r="G59" i="2"/>
  <c r="K59" i="2"/>
  <c r="H59" i="2"/>
  <c r="E59" i="2"/>
  <c r="I59" i="2"/>
  <c r="F59" i="2"/>
  <c r="H58" i="2"/>
  <c r="E58" i="2"/>
  <c r="I58" i="2"/>
  <c r="F58" i="2"/>
  <c r="G57" i="2"/>
  <c r="H57" i="2"/>
  <c r="E57" i="2"/>
  <c r="I57" i="2"/>
  <c r="F57" i="2"/>
  <c r="H44" i="2"/>
  <c r="I44" i="2"/>
  <c r="J18" i="2"/>
  <c r="E16" i="2"/>
  <c r="F27" i="2"/>
  <c r="J38" i="2"/>
  <c r="G44" i="2"/>
  <c r="I34" i="2"/>
  <c r="E6" i="2"/>
  <c r="H46" i="2"/>
  <c r="F6" i="2"/>
  <c r="G45" i="2"/>
  <c r="G6" i="2"/>
  <c r="K45" i="2"/>
  <c r="K6" i="2"/>
  <c r="F24" i="2"/>
  <c r="J28" i="2"/>
  <c r="K28" i="2"/>
  <c r="F20" i="2"/>
  <c r="I11" i="2"/>
  <c r="G8" i="2"/>
  <c r="F8" i="2"/>
  <c r="F36" i="2"/>
  <c r="H8" i="2"/>
  <c r="K36" i="2"/>
  <c r="E11" i="2"/>
  <c r="E49" i="2"/>
  <c r="F34" i="2"/>
  <c r="G34" i="2"/>
  <c r="H7" i="2"/>
  <c r="J8" i="2"/>
  <c r="K34" i="2"/>
  <c r="E10" i="2"/>
  <c r="E24" i="2"/>
  <c r="F49" i="2"/>
  <c r="F28" i="2"/>
  <c r="F15" i="2"/>
  <c r="G49" i="2"/>
  <c r="G25" i="2"/>
  <c r="H49" i="2"/>
  <c r="H19" i="2"/>
  <c r="H6" i="2"/>
  <c r="I8" i="2"/>
  <c r="J36" i="2"/>
  <c r="J24" i="2"/>
  <c r="K19" i="2"/>
  <c r="K8" i="2"/>
  <c r="J27" i="2"/>
  <c r="H36" i="2"/>
  <c r="H18" i="2"/>
  <c r="K27" i="2"/>
  <c r="E43" i="2"/>
  <c r="G9" i="2"/>
  <c r="E36" i="2"/>
  <c r="E27" i="2"/>
  <c r="F18" i="2"/>
  <c r="G43" i="2"/>
  <c r="G18" i="2"/>
  <c r="H17" i="2"/>
  <c r="I43" i="2"/>
  <c r="I18" i="2"/>
  <c r="K9" i="2"/>
  <c r="E38" i="2"/>
  <c r="E20" i="2"/>
  <c r="F44" i="2"/>
  <c r="F11" i="2"/>
  <c r="G29" i="2"/>
  <c r="G16" i="2"/>
  <c r="H25" i="2"/>
  <c r="H11" i="2"/>
  <c r="I29" i="2"/>
  <c r="I16" i="2"/>
  <c r="J20" i="2"/>
  <c r="J7" i="2"/>
  <c r="K44" i="2"/>
  <c r="K25" i="2"/>
  <c r="K33" i="2"/>
  <c r="D14" i="2"/>
  <c r="E14" i="2" s="1"/>
  <c r="E19" i="2"/>
  <c r="F43" i="2"/>
  <c r="F33" i="2"/>
  <c r="F25" i="2"/>
  <c r="F10" i="2"/>
  <c r="G38" i="2"/>
  <c r="G28" i="2"/>
  <c r="G20" i="2"/>
  <c r="G15" i="2"/>
  <c r="H29" i="2"/>
  <c r="H24" i="2"/>
  <c r="H10" i="2"/>
  <c r="I38" i="2"/>
  <c r="I28" i="2"/>
  <c r="I20" i="2"/>
  <c r="I15" i="2"/>
  <c r="I7" i="2"/>
  <c r="J44" i="2"/>
  <c r="J19" i="2"/>
  <c r="J11" i="2"/>
  <c r="J6" i="2"/>
  <c r="K43" i="2"/>
  <c r="K29" i="2"/>
  <c r="K24" i="2"/>
  <c r="K16" i="2"/>
  <c r="E7" i="2"/>
  <c r="E25" i="2"/>
  <c r="E18" i="2"/>
  <c r="F38" i="2"/>
  <c r="F16" i="2"/>
  <c r="G36" i="2"/>
  <c r="G27" i="2"/>
  <c r="G19" i="2"/>
  <c r="G11" i="2"/>
  <c r="H38" i="2"/>
  <c r="H28" i="2"/>
  <c r="H20" i="2"/>
  <c r="D35" i="2"/>
  <c r="G35" i="2" s="1"/>
  <c r="J41" i="2"/>
  <c r="E32" i="2"/>
  <c r="E5" i="2"/>
  <c r="E9" i="2"/>
  <c r="E46" i="2"/>
  <c r="E42" i="2"/>
  <c r="E17" i="2"/>
  <c r="I26" i="2"/>
  <c r="G37" i="2"/>
  <c r="K37" i="2"/>
  <c r="E26" i="2"/>
  <c r="F37" i="2"/>
  <c r="F9" i="2"/>
  <c r="G46" i="2"/>
  <c r="G42" i="2"/>
  <c r="G17" i="2"/>
  <c r="H26" i="2"/>
  <c r="I33" i="2"/>
  <c r="J37" i="2"/>
  <c r="J9" i="2"/>
  <c r="K46" i="2"/>
  <c r="K42" i="2"/>
  <c r="K17" i="2"/>
  <c r="E33" i="2"/>
  <c r="F46" i="2"/>
  <c r="F42" i="2"/>
  <c r="F17" i="2"/>
  <c r="G26" i="2"/>
  <c r="H33" i="2"/>
  <c r="I37" i="2"/>
  <c r="I9" i="2"/>
  <c r="J46" i="2"/>
  <c r="J42" i="2"/>
  <c r="J17" i="2"/>
  <c r="K26" i="2"/>
  <c r="E37" i="2"/>
  <c r="F26" i="2"/>
  <c r="G33" i="2"/>
  <c r="I41" i="2"/>
  <c r="J23" i="2"/>
  <c r="F23" i="2"/>
  <c r="G32" i="2"/>
  <c r="K32" i="2"/>
  <c r="G41" i="2"/>
  <c r="H23" i="2"/>
  <c r="K41" i="2"/>
  <c r="I32" i="2"/>
  <c r="E41" i="2"/>
  <c r="G5" i="2"/>
  <c r="I5" i="2"/>
  <c r="K5" i="2"/>
  <c r="F41" i="2"/>
  <c r="F32" i="2"/>
  <c r="G23" i="2"/>
  <c r="H41" i="2"/>
  <c r="H32" i="2"/>
  <c r="I23" i="2"/>
  <c r="J32" i="2"/>
  <c r="K23" i="2"/>
  <c r="F5" i="2"/>
  <c r="H5" i="2"/>
  <c r="J5" i="2"/>
  <c r="B44" i="1"/>
  <c r="D5" i="1"/>
  <c r="B14" i="1"/>
  <c r="B39" i="1"/>
  <c r="D49" i="1"/>
  <c r="D41" i="1"/>
  <c r="B36" i="1"/>
  <c r="B26" i="1"/>
  <c r="B5" i="1"/>
  <c r="L23" i="2" l="1"/>
  <c r="L5" i="2"/>
  <c r="L32" i="2"/>
  <c r="L41" i="2"/>
  <c r="K14" i="2"/>
  <c r="H14" i="2"/>
  <c r="F14" i="2"/>
  <c r="H35" i="2"/>
  <c r="I35" i="2"/>
  <c r="J35" i="2"/>
  <c r="D51" i="2"/>
  <c r="H51" i="2" s="1"/>
  <c r="E35" i="2"/>
  <c r="F35" i="2"/>
  <c r="J14" i="2"/>
  <c r="I14" i="2"/>
  <c r="G14" i="2"/>
  <c r="K35" i="2"/>
  <c r="D55" i="1"/>
  <c r="B55" i="1"/>
  <c r="L14" i="2" l="1"/>
  <c r="L35" i="2"/>
  <c r="F51" i="2"/>
  <c r="E51" i="2"/>
  <c r="K51" i="2"/>
  <c r="G51" i="2"/>
  <c r="J51" i="2"/>
  <c r="I51" i="2"/>
  <c r="L51" i="2" l="1"/>
</calcChain>
</file>

<file path=xl/sharedStrings.xml><?xml version="1.0" encoding="utf-8"?>
<sst xmlns="http://schemas.openxmlformats.org/spreadsheetml/2006/main" count="138" uniqueCount="92">
  <si>
    <t xml:space="preserve">CHARGES / DEPENSES (en euros) </t>
  </si>
  <si>
    <t>PRODUITS / RECETTES (en euros)</t>
  </si>
  <si>
    <t xml:space="preserve">60 - Achats </t>
  </si>
  <si>
    <t>70 - Ventes de produits finis, prestations de services</t>
  </si>
  <si>
    <t>Achats d’études et de prestations de service</t>
  </si>
  <si>
    <t>Billeteries</t>
  </si>
  <si>
    <r>
      <t>Achats</t>
    </r>
    <r>
      <rPr>
        <sz val="16"/>
        <color indexed="10"/>
        <rFont val="Calibri"/>
        <family val="2"/>
      </rPr>
      <t xml:space="preserve"> </t>
    </r>
    <r>
      <rPr>
        <sz val="16"/>
        <color indexed="8"/>
        <rFont val="Calibri"/>
        <family val="2"/>
      </rPr>
      <t>stockés de matières et fournitures</t>
    </r>
  </si>
  <si>
    <t>Marchandises</t>
  </si>
  <si>
    <t>Achats non stockables (eau, énergie)</t>
  </si>
  <si>
    <t>Prestations de services</t>
  </si>
  <si>
    <t>Fournitures d’entretien et de petit équipement</t>
  </si>
  <si>
    <t>Produits des activités annexes</t>
  </si>
  <si>
    <t>Fournitures administratives</t>
  </si>
  <si>
    <t>Parrainage</t>
  </si>
  <si>
    <t>Autres fournitures</t>
  </si>
  <si>
    <t>73 – Dotations et produits de tarification</t>
  </si>
  <si>
    <t>74 - Subventions d’exploitation[2]</t>
  </si>
  <si>
    <t xml:space="preserve">État (précisez le(s) ministère(s) sollicité(s)) </t>
  </si>
  <si>
    <t>61 - Services extérieurs</t>
  </si>
  <si>
    <t>Sous traitance générale</t>
  </si>
  <si>
    <t>Locations mobilières et immobilières</t>
  </si>
  <si>
    <t>Département</t>
  </si>
  <si>
    <t>Entretien et réparation</t>
  </si>
  <si>
    <t>Bordeaux Métropole</t>
  </si>
  <si>
    <t>Assurances</t>
  </si>
  <si>
    <t>Autres EPCI</t>
  </si>
  <si>
    <t>Documentation</t>
  </si>
  <si>
    <t>Ville de Bordeaux (préciser les directions)</t>
  </si>
  <si>
    <t>Divers</t>
  </si>
  <si>
    <t>ccas</t>
  </si>
  <si>
    <t>62 - Autres services extérieurs</t>
  </si>
  <si>
    <t>Rémunérations intermédiaires et honoraires</t>
  </si>
  <si>
    <t>Publicité, publications</t>
  </si>
  <si>
    <t>Autre(s) commune(s) (précisez)</t>
  </si>
  <si>
    <t>Déplacements, missions et réceptions</t>
  </si>
  <si>
    <t>Frais postaux et de télécommunication</t>
  </si>
  <si>
    <t>Services bancaires</t>
  </si>
  <si>
    <t>Organismes sociaux</t>
  </si>
  <si>
    <t>63 - Impôts et taxes</t>
  </si>
  <si>
    <t>Fonds européens</t>
  </si>
  <si>
    <t>Impôts et taxes sur rémunérations</t>
  </si>
  <si>
    <t>Emplois aidés</t>
  </si>
  <si>
    <t>Autres impôts et taxes</t>
  </si>
  <si>
    <t xml:space="preserve">64 - Charges de personnel </t>
  </si>
  <si>
    <t>Rémunérations du personnel</t>
  </si>
  <si>
    <t>Aides privées</t>
  </si>
  <si>
    <t>Charges sociales</t>
  </si>
  <si>
    <t>75 - Autres produits de gestion courante</t>
  </si>
  <si>
    <t>Autres charges de personnel</t>
  </si>
  <si>
    <t>Cotisations</t>
  </si>
  <si>
    <t xml:space="preserve">Dons manuels </t>
  </si>
  <si>
    <t>65 - Autres charges de gestion courante</t>
  </si>
  <si>
    <t xml:space="preserve">Mécénats </t>
  </si>
  <si>
    <t>Abandons de frais de bénévoles</t>
  </si>
  <si>
    <t>Autres</t>
  </si>
  <si>
    <t>66 - Charges Financières</t>
  </si>
  <si>
    <t>76 - Produits financiers</t>
  </si>
  <si>
    <t>67 - Charges exceptionnelles</t>
  </si>
  <si>
    <t>77 - Produits exceptionnels</t>
  </si>
  <si>
    <t>Reprises de subventions</t>
  </si>
  <si>
    <t xml:space="preserve">Autres </t>
  </si>
  <si>
    <t>68 - Dotations aux amortissements, provisions  et engagements</t>
  </si>
  <si>
    <t>78 - Reprises sur amortissements et provisions</t>
  </si>
  <si>
    <t>69- Impôt sur les bénéfices (IS) ;
Participation des salariés</t>
  </si>
  <si>
    <t>79 - Transfert de charges</t>
  </si>
  <si>
    <t>Autofinancement le cas échéant</t>
  </si>
  <si>
    <t>TOTAL DES CHARGES PREVISIONNELLES</t>
  </si>
  <si>
    <t>TOTAL DES PRODUITS PREVISIONNELS</t>
  </si>
  <si>
    <t>DDETS</t>
  </si>
  <si>
    <t>GARDIENNAGE</t>
  </si>
  <si>
    <t>DIVERS CASN</t>
  </si>
  <si>
    <t>OS + FLE</t>
  </si>
  <si>
    <t>Autres (précisez) :Partic SSVP</t>
  </si>
  <si>
    <t>Prévisionnel 2025</t>
  </si>
  <si>
    <t>Aide vestimentaire</t>
  </si>
  <si>
    <t>Soutien à l'éducation</t>
  </si>
  <si>
    <t xml:space="preserve">Accompagnement
administratif et juridque </t>
  </si>
  <si>
    <t>Soutien à la recherche de logement</t>
  </si>
  <si>
    <t>Assistance financiere ponctuelle</t>
  </si>
  <si>
    <t>Accompagnement des personnes sans abri</t>
  </si>
  <si>
    <t>Activités culturelles et récréatives</t>
  </si>
  <si>
    <t xml:space="preserve">Prévisionnel Sainte-Fleur Malte </t>
  </si>
  <si>
    <t>Prévisionnel 2025 CASN SSVP33</t>
  </si>
  <si>
    <t>Prévisionnel 2025 Centres</t>
  </si>
  <si>
    <t>BUDGET FONCTIONNEMENT PREVISIONNEL 2025 CENTRE ACCUEIL ST NICOLAS (Ordre de Malte + ASSVP)</t>
  </si>
  <si>
    <t>Subvention</t>
  </si>
  <si>
    <t>Mairie de Bordeaux</t>
  </si>
  <si>
    <t xml:space="preserve"> Mécènes : PLATON</t>
  </si>
  <si>
    <t>SSVP France</t>
  </si>
  <si>
    <t>fondation Carrefour </t>
  </si>
  <si>
    <t>Préfecture de la Gironde</t>
  </si>
  <si>
    <t>Département de la Gironde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</si>
</sst>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0.0%"/>
  </numFmts>
  <fonts count="25" x14ac:knownFonts="1">
    <font>
      <sz val="11"/>
      <color theme="1"/>
      <name val="Calibri"/>
      <family val="2"/>
      <scheme val="minor"/>
    </font>
    <font>
      <u/>
      <sz val="11"/>
      <color theme="10"/>
      <name val="Calibri"/>
      <family val="2"/>
      <scheme val="minor"/>
    </font>
    <font>
      <b/>
      <u/>
      <sz val="22"/>
      <name val="Calibri"/>
      <family val="2"/>
      <scheme val="minor"/>
    </font>
    <font>
      <b/>
      <sz val="22"/>
      <color theme="1"/>
      <name val="Calibri"/>
      <family val="2"/>
      <scheme val="minor"/>
    </font>
    <font>
      <b/>
      <sz val="18"/>
      <color theme="1"/>
      <name val="Calibri"/>
      <family val="2"/>
      <scheme val="minor"/>
    </font>
    <font>
      <b/>
      <u/>
      <sz val="16"/>
      <color rgb="FF00B050"/>
      <name val="Calibri"/>
      <family val="2"/>
      <scheme val="minor"/>
    </font>
    <font>
      <b/>
      <sz val="16"/>
      <color rgb="FF00B050"/>
      <name val="Calibri"/>
      <family val="2"/>
      <scheme val="minor"/>
    </font>
    <font>
      <sz val="16"/>
      <color rgb="FF00B050"/>
      <name val="Calibri"/>
      <family val="2"/>
      <scheme val="minor"/>
    </font>
    <font>
      <sz val="16"/>
      <color theme="1"/>
      <name val="Calibri"/>
      <family val="2"/>
      <scheme val="minor"/>
    </font>
    <font>
      <sz val="16"/>
      <color indexed="10"/>
      <name val="Calibri"/>
      <family val="2"/>
    </font>
    <font>
      <sz val="16"/>
      <color indexed="8"/>
      <name val="Calibri"/>
      <family val="2"/>
    </font>
    <font>
      <sz val="16"/>
      <name val="Calibri"/>
      <family val="2"/>
    </font>
    <font>
      <sz val="16"/>
      <name val="Calibri"/>
      <family val="2"/>
      <scheme val="minor"/>
    </font>
    <font>
      <sz val="16"/>
      <color rgb="FFFF0000"/>
      <name val="Calibri"/>
      <family val="2"/>
      <scheme val="minor"/>
    </font>
    <font>
      <sz val="10"/>
      <color theme="1"/>
      <name val="Arial"/>
      <family val="2"/>
    </font>
    <font>
      <b/>
      <sz val="16"/>
      <color rgb="FFFF0000"/>
      <name val="Calibri"/>
      <family val="2"/>
      <scheme val="minor"/>
    </font>
    <font>
      <i/>
      <sz val="11"/>
      <color theme="1"/>
      <name val="Calibri"/>
      <family val="2"/>
      <scheme val="minor"/>
    </font>
    <font>
      <sz val="11"/>
      <color theme="1"/>
      <name val="Calibri"/>
      <family val="2"/>
      <scheme val="minor"/>
    </font>
    <font>
      <b/>
      <u/>
      <sz val="14"/>
      <name val="Calibri"/>
      <family val="2"/>
      <scheme val="minor"/>
    </font>
    <font>
      <b/>
      <sz val="18"/>
      <color rgb="FF0070C0"/>
      <name val="Calibri"/>
      <family val="2"/>
      <scheme val="minor"/>
    </font>
    <font>
      <b/>
      <sz val="16"/>
      <color rgb="FF0070C0"/>
      <name val="Calibri"/>
      <family val="2"/>
      <scheme val="minor"/>
    </font>
    <font>
      <b/>
      <sz val="18"/>
      <color rgb="FFFF0000"/>
      <name val="Calibri"/>
      <family val="2"/>
      <scheme val="minor"/>
    </font>
    <font>
      <b/>
      <sz val="16"/>
      <color rgb="FF00B0F0"/>
      <name val="Calibri"/>
      <family val="2"/>
      <scheme val="minor"/>
    </font>
    <font>
      <sz val="12"/>
      <color theme="1"/>
      <name val="Helvetica"/>
      <family val="2"/>
    </font>
    <font>
      <b/>
      <sz val="20"/>
      <color theme="1"/>
      <name val="Calibri"/>
      <family val="2"/>
      <scheme val="minor"/>
    </font>
  </fonts>
  <fills count="1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gray125">
        <bgColor theme="0"/>
      </patternFill>
    </fill>
    <fill>
      <patternFill patternType="solid">
        <fgColor theme="2" tint="-9.9978637043366805E-2"/>
        <bgColor indexed="64"/>
      </patternFill>
    </fill>
    <fill>
      <patternFill patternType="solid">
        <fgColor theme="5" tint="0.59999389629810485"/>
        <bgColor indexed="64"/>
      </patternFill>
    </fill>
    <fill>
      <patternFill patternType="solid">
        <fgColor rgb="FFFFFF00"/>
        <bgColor indexed="64"/>
      </patternFill>
    </fill>
    <fill>
      <patternFill patternType="solid">
        <fgColor rgb="FFEDEDED"/>
        <bgColor indexed="64"/>
      </patternFill>
    </fill>
    <fill>
      <patternFill patternType="solid">
        <fgColor rgb="FFFDFF8B"/>
        <bgColor indexed="64"/>
      </patternFill>
    </fill>
    <fill>
      <patternFill patternType="solid">
        <fgColor theme="9"/>
        <bgColor indexed="64"/>
      </patternFill>
    </fill>
    <fill>
      <patternFill patternType="solid">
        <fgColor theme="7" tint="0.79998168889431442"/>
        <bgColor indexed="64"/>
      </patternFill>
    </fill>
    <fill>
      <patternFill patternType="solid">
        <fgColor theme="4" tint="0.39997558519241921"/>
        <bgColor indexed="64"/>
      </patternFill>
    </fill>
    <fill>
      <patternFill patternType="gray125">
        <bgColor theme="4" tint="0.39997558519241921"/>
      </patternFill>
    </fill>
  </fills>
  <borders count="38">
    <border>
      <left/>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style="medium">
        <color indexed="64"/>
      </top>
      <bottom/>
      <diagonal/>
    </border>
    <border>
      <left style="medium">
        <color indexed="64"/>
      </left>
      <right style="medium">
        <color indexed="64"/>
      </right>
      <top/>
      <bottom style="thin">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0" fontId="1" fillId="0" borderId="0" applyNumberFormat="0" applyFill="0" applyBorder="0" applyAlignment="0" applyProtection="0"/>
    <xf numFmtId="9" fontId="17" fillId="0" borderId="0" applyFont="0" applyFill="0" applyBorder="0" applyAlignment="0" applyProtection="0"/>
  </cellStyleXfs>
  <cellXfs count="115">
    <xf numFmtId="0" fontId="0" fillId="0" borderId="0" xfId="0"/>
    <xf numFmtId="0" fontId="0" fillId="4" borderId="0" xfId="0" applyFill="1"/>
    <xf numFmtId="0" fontId="0" fillId="4" borderId="0" xfId="0" applyFill="1" applyProtection="1">
      <protection hidden="1"/>
    </xf>
    <xf numFmtId="0" fontId="4" fillId="0" borderId="4" xfId="0" applyFont="1" applyBorder="1" applyAlignment="1" applyProtection="1">
      <alignment horizontal="right" vertical="center"/>
      <protection hidden="1"/>
    </xf>
    <xf numFmtId="0" fontId="4" fillId="0" borderId="6" xfId="0" applyFont="1" applyBorder="1" applyAlignment="1" applyProtection="1">
      <alignment horizontal="right" vertical="center"/>
      <protection hidden="1"/>
    </xf>
    <xf numFmtId="0" fontId="5" fillId="5" borderId="4" xfId="1" applyFont="1" applyFill="1" applyBorder="1" applyAlignment="1" applyProtection="1">
      <alignment horizontal="justify" vertical="center"/>
      <protection hidden="1"/>
    </xf>
    <xf numFmtId="0" fontId="5" fillId="5" borderId="6" xfId="1" applyFont="1" applyFill="1" applyBorder="1" applyAlignment="1" applyProtection="1">
      <alignment horizontal="justify" vertical="center"/>
      <protection hidden="1"/>
    </xf>
    <xf numFmtId="0" fontId="8" fillId="3" borderId="7" xfId="0" applyFont="1" applyFill="1" applyBorder="1" applyAlignment="1" applyProtection="1">
      <alignment horizontal="justify" vertical="center"/>
      <protection hidden="1"/>
    </xf>
    <xf numFmtId="0" fontId="8" fillId="3" borderId="8" xfId="0" applyFont="1" applyFill="1" applyBorder="1" applyAlignment="1" applyProtection="1">
      <alignment horizontal="justify" vertical="center"/>
      <protection hidden="1"/>
    </xf>
    <xf numFmtId="0" fontId="11" fillId="3" borderId="8" xfId="0" applyFont="1" applyFill="1" applyBorder="1" applyAlignment="1" applyProtection="1">
      <alignment horizontal="justify" vertical="center"/>
      <protection hidden="1"/>
    </xf>
    <xf numFmtId="0" fontId="8" fillId="3" borderId="10" xfId="0" applyFont="1" applyFill="1" applyBorder="1" applyAlignment="1" applyProtection="1">
      <alignment horizontal="justify" vertical="center"/>
      <protection locked="0"/>
    </xf>
    <xf numFmtId="0" fontId="1" fillId="4" borderId="0" xfId="1" applyFill="1" applyAlignment="1">
      <alignment vertical="center"/>
    </xf>
    <xf numFmtId="0" fontId="8" fillId="6" borderId="2" xfId="0" applyFont="1" applyFill="1" applyBorder="1" applyAlignment="1" applyProtection="1">
      <alignment horizontal="justify" vertical="center"/>
      <protection hidden="1"/>
    </xf>
    <xf numFmtId="164" fontId="8" fillId="6" borderId="5" xfId="0" applyNumberFormat="1" applyFont="1" applyFill="1" applyBorder="1" applyAlignment="1" applyProtection="1">
      <alignment horizontal="right" vertical="center"/>
      <protection hidden="1"/>
    </xf>
    <xf numFmtId="0" fontId="8" fillId="6" borderId="4" xfId="0" applyFont="1" applyFill="1" applyBorder="1" applyAlignment="1" applyProtection="1">
      <alignment horizontal="justify" vertical="center"/>
      <protection hidden="1"/>
    </xf>
    <xf numFmtId="0" fontId="8" fillId="3" borderId="9" xfId="0" applyFont="1" applyFill="1" applyBorder="1" applyAlignment="1" applyProtection="1">
      <alignment horizontal="justify" vertical="center"/>
      <protection locked="0"/>
    </xf>
    <xf numFmtId="0" fontId="8" fillId="3" borderId="9" xfId="0" applyFont="1" applyFill="1" applyBorder="1" applyAlignment="1" applyProtection="1">
      <alignment horizontal="justify" vertical="center"/>
      <protection hidden="1"/>
    </xf>
    <xf numFmtId="164" fontId="8" fillId="6" borderId="5" xfId="0" applyNumberFormat="1" applyFont="1" applyFill="1" applyBorder="1" applyAlignment="1">
      <alignment horizontal="right" vertical="center"/>
    </xf>
    <xf numFmtId="0" fontId="5" fillId="5" borderId="1" xfId="1" applyFont="1" applyFill="1" applyBorder="1" applyAlignment="1" applyProtection="1">
      <alignment horizontal="justify" vertical="center" wrapText="1"/>
      <protection hidden="1"/>
    </xf>
    <xf numFmtId="164" fontId="7" fillId="3" borderId="5" xfId="0" applyNumberFormat="1" applyFont="1" applyFill="1" applyBorder="1" applyAlignment="1" applyProtection="1">
      <alignment horizontal="right" vertical="center"/>
      <protection locked="0"/>
    </xf>
    <xf numFmtId="0" fontId="5" fillId="5" borderId="12" xfId="1" applyFont="1" applyFill="1" applyBorder="1" applyAlignment="1" applyProtection="1">
      <alignment horizontal="justify" vertical="center" wrapText="1"/>
      <protection hidden="1"/>
    </xf>
    <xf numFmtId="0" fontId="5" fillId="5" borderId="0" xfId="1" applyFont="1" applyFill="1" applyBorder="1" applyAlignment="1" applyProtection="1">
      <alignment horizontal="justify" vertical="center"/>
      <protection hidden="1"/>
    </xf>
    <xf numFmtId="0" fontId="15" fillId="2" borderId="14" xfId="0" applyFont="1" applyFill="1" applyBorder="1" applyAlignment="1" applyProtection="1">
      <alignment horizontal="justify" vertical="center" wrapText="1"/>
      <protection hidden="1"/>
    </xf>
    <xf numFmtId="0" fontId="15" fillId="2" borderId="15" xfId="0" applyFont="1" applyFill="1" applyBorder="1" applyAlignment="1" applyProtection="1">
      <alignment horizontal="justify" vertical="center" wrapText="1"/>
      <protection hidden="1"/>
    </xf>
    <xf numFmtId="0" fontId="16" fillId="4" borderId="12" xfId="0" applyFont="1" applyFill="1" applyBorder="1" applyAlignment="1">
      <alignment horizontal="justify" vertical="center" wrapText="1"/>
    </xf>
    <xf numFmtId="0" fontId="0" fillId="4" borderId="19" xfId="0" applyFill="1" applyBorder="1" applyProtection="1">
      <protection hidden="1"/>
    </xf>
    <xf numFmtId="0" fontId="16" fillId="4" borderId="1" xfId="0" applyFont="1" applyFill="1" applyBorder="1" applyAlignment="1">
      <alignment horizontal="justify" vertical="center" wrapText="1"/>
    </xf>
    <xf numFmtId="0" fontId="8" fillId="3" borderId="16" xfId="0" applyFont="1" applyFill="1" applyBorder="1" applyAlignment="1" applyProtection="1">
      <alignment horizontal="justify" vertical="center"/>
      <protection hidden="1"/>
    </xf>
    <xf numFmtId="0" fontId="8" fillId="3" borderId="17" xfId="0" applyFont="1" applyFill="1" applyBorder="1" applyAlignment="1" applyProtection="1">
      <alignment horizontal="justify" vertical="center"/>
      <protection hidden="1"/>
    </xf>
    <xf numFmtId="0" fontId="12" fillId="0" borderId="18" xfId="0" applyFont="1" applyBorder="1" applyAlignment="1" applyProtection="1">
      <alignment horizontal="justify" vertical="center"/>
      <protection locked="0"/>
    </xf>
    <xf numFmtId="0" fontId="5" fillId="5" borderId="3" xfId="1" applyFont="1" applyFill="1" applyBorder="1" applyAlignment="1" applyProtection="1">
      <alignment horizontal="justify" vertical="center"/>
      <protection hidden="1"/>
    </xf>
    <xf numFmtId="0" fontId="8" fillId="3" borderId="16" xfId="0" applyFont="1" applyFill="1" applyBorder="1" applyAlignment="1" applyProtection="1">
      <alignment horizontal="justify" vertical="center"/>
      <protection locked="0"/>
    </xf>
    <xf numFmtId="0" fontId="8" fillId="3" borderId="21" xfId="0" applyFont="1" applyFill="1" applyBorder="1" applyAlignment="1" applyProtection="1">
      <alignment horizontal="justify" vertical="center"/>
      <protection locked="0"/>
    </xf>
    <xf numFmtId="0" fontId="8" fillId="3" borderId="17" xfId="0" applyFont="1" applyFill="1" applyBorder="1" applyAlignment="1" applyProtection="1">
      <alignment horizontal="justify" vertical="center"/>
      <protection locked="0"/>
    </xf>
    <xf numFmtId="0" fontId="12" fillId="3" borderId="17" xfId="0" applyFont="1" applyFill="1" applyBorder="1" applyAlignment="1" applyProtection="1">
      <alignment horizontal="justify" vertical="center"/>
      <protection locked="0"/>
    </xf>
    <xf numFmtId="0" fontId="14" fillId="3" borderId="17" xfId="0" applyFont="1" applyFill="1" applyBorder="1" applyAlignment="1" applyProtection="1">
      <alignment horizontal="justify" vertical="center"/>
      <protection locked="0"/>
    </xf>
    <xf numFmtId="0" fontId="13" fillId="3" borderId="17" xfId="0" applyFont="1" applyFill="1" applyBorder="1" applyAlignment="1" applyProtection="1">
      <alignment horizontal="justify" vertical="center"/>
      <protection locked="0"/>
    </xf>
    <xf numFmtId="0" fontId="8" fillId="3" borderId="16" xfId="0" applyFont="1" applyFill="1" applyBorder="1" applyAlignment="1">
      <alignment horizontal="justify" vertical="center"/>
    </xf>
    <xf numFmtId="0" fontId="8" fillId="3" borderId="18" xfId="0" applyFont="1" applyFill="1" applyBorder="1" applyAlignment="1" applyProtection="1">
      <alignment horizontal="justify" vertical="center"/>
      <protection locked="0"/>
    </xf>
    <xf numFmtId="0" fontId="5" fillId="5" borderId="3" xfId="1" applyFont="1" applyFill="1" applyBorder="1" applyAlignment="1" applyProtection="1">
      <alignment horizontal="left" vertical="center"/>
      <protection hidden="1"/>
    </xf>
    <xf numFmtId="164" fontId="7" fillId="5" borderId="5" xfId="0" applyNumberFormat="1" applyFont="1" applyFill="1" applyBorder="1" applyAlignment="1" applyProtection="1">
      <alignment horizontal="right" vertical="center"/>
      <protection hidden="1"/>
    </xf>
    <xf numFmtId="0" fontId="4" fillId="0" borderId="22" xfId="0" applyFont="1" applyBorder="1" applyAlignment="1" applyProtection="1">
      <alignment horizontal="center" vertical="center" wrapText="1"/>
      <protection hidden="1"/>
    </xf>
    <xf numFmtId="164" fontId="6" fillId="5" borderId="5" xfId="0" applyNumberFormat="1" applyFont="1" applyFill="1" applyBorder="1" applyAlignment="1" applyProtection="1">
      <alignment horizontal="right" vertical="center"/>
      <protection hidden="1"/>
    </xf>
    <xf numFmtId="164" fontId="13" fillId="2" borderId="23" xfId="0" applyNumberFormat="1" applyFont="1" applyFill="1" applyBorder="1" applyAlignment="1" applyProtection="1">
      <alignment horizontal="right" vertical="center"/>
      <protection hidden="1"/>
    </xf>
    <xf numFmtId="164" fontId="13" fillId="2" borderId="5" xfId="0" applyNumberFormat="1" applyFont="1" applyFill="1" applyBorder="1" applyAlignment="1" applyProtection="1">
      <alignment horizontal="right" vertical="center"/>
      <protection hidden="1"/>
    </xf>
    <xf numFmtId="164" fontId="7" fillId="5" borderId="5" xfId="0" applyNumberFormat="1" applyFont="1" applyFill="1" applyBorder="1" applyAlignment="1" applyProtection="1">
      <alignment horizontal="right" vertical="center"/>
      <protection locked="0"/>
    </xf>
    <xf numFmtId="0" fontId="4" fillId="0" borderId="11" xfId="0" applyFont="1" applyBorder="1" applyAlignment="1" applyProtection="1">
      <alignment horizontal="center" vertical="center" wrapText="1"/>
      <protection hidden="1"/>
    </xf>
    <xf numFmtId="164" fontId="8" fillId="3" borderId="20" xfId="0" applyNumberFormat="1" applyFont="1" applyFill="1" applyBorder="1" applyAlignment="1" applyProtection="1">
      <alignment horizontal="right" vertical="center"/>
      <protection locked="0"/>
    </xf>
    <xf numFmtId="164" fontId="8" fillId="3" borderId="24" xfId="0" applyNumberFormat="1" applyFont="1" applyFill="1" applyBorder="1" applyAlignment="1" applyProtection="1">
      <alignment horizontal="right" vertical="center"/>
      <protection locked="0"/>
    </xf>
    <xf numFmtId="164" fontId="8" fillId="3" borderId="25" xfId="0" applyNumberFormat="1" applyFont="1" applyFill="1" applyBorder="1" applyAlignment="1" applyProtection="1">
      <alignment horizontal="right" vertical="center"/>
      <protection locked="0"/>
    </xf>
    <xf numFmtId="164" fontId="8" fillId="3" borderId="26" xfId="0" applyNumberFormat="1" applyFont="1" applyFill="1" applyBorder="1" applyAlignment="1" applyProtection="1">
      <alignment horizontal="right" vertical="center"/>
      <protection locked="0"/>
    </xf>
    <xf numFmtId="164" fontId="6" fillId="3" borderId="5" xfId="0" applyNumberFormat="1" applyFont="1" applyFill="1" applyBorder="1" applyAlignment="1" applyProtection="1">
      <alignment horizontal="right" vertical="center"/>
      <protection locked="0"/>
    </xf>
    <xf numFmtId="164" fontId="6" fillId="3" borderId="26" xfId="0" applyNumberFormat="1" applyFont="1" applyFill="1" applyBorder="1" applyAlignment="1" applyProtection="1">
      <alignment horizontal="right" vertical="center"/>
      <protection locked="0"/>
    </xf>
    <xf numFmtId="164" fontId="6" fillId="3" borderId="25" xfId="0" applyNumberFormat="1" applyFont="1" applyFill="1" applyBorder="1" applyAlignment="1" applyProtection="1">
      <alignment horizontal="right" vertical="center"/>
      <protection locked="0"/>
    </xf>
    <xf numFmtId="164" fontId="6" fillId="3" borderId="26" xfId="0" applyNumberFormat="1" applyFont="1" applyFill="1" applyBorder="1" applyAlignment="1" applyProtection="1">
      <alignment vertical="center"/>
      <protection locked="0"/>
    </xf>
    <xf numFmtId="164" fontId="13" fillId="3" borderId="24" xfId="0" applyNumberFormat="1" applyFont="1" applyFill="1" applyBorder="1" applyAlignment="1" applyProtection="1">
      <alignment horizontal="right" vertical="center"/>
      <protection locked="0"/>
    </xf>
    <xf numFmtId="164" fontId="12" fillId="3" borderId="24" xfId="0" applyNumberFormat="1" applyFont="1" applyFill="1" applyBorder="1" applyAlignment="1" applyProtection="1">
      <alignment horizontal="right" vertical="center"/>
      <protection locked="0"/>
    </xf>
    <xf numFmtId="164" fontId="8" fillId="0" borderId="25" xfId="0" applyNumberFormat="1" applyFont="1" applyBorder="1" applyAlignment="1" applyProtection="1">
      <alignment horizontal="right" vertical="center"/>
      <protection locked="0"/>
    </xf>
    <xf numFmtId="0" fontId="13" fillId="3" borderId="18" xfId="0" applyFont="1" applyFill="1" applyBorder="1" applyAlignment="1" applyProtection="1">
      <alignment horizontal="justify" vertical="center"/>
      <protection locked="0"/>
    </xf>
    <xf numFmtId="164" fontId="13" fillId="3" borderId="25" xfId="0" applyNumberFormat="1" applyFont="1" applyFill="1" applyBorder="1" applyAlignment="1" applyProtection="1">
      <alignment horizontal="right" vertical="center"/>
      <protection locked="0"/>
    </xf>
    <xf numFmtId="164" fontId="12" fillId="3" borderId="5" xfId="0" applyNumberFormat="1" applyFont="1" applyFill="1" applyBorder="1" applyAlignment="1" applyProtection="1">
      <alignment horizontal="right" vertical="center"/>
      <protection locked="0"/>
    </xf>
    <xf numFmtId="0" fontId="12" fillId="0" borderId="2" xfId="0" applyFont="1" applyBorder="1" applyAlignment="1" applyProtection="1">
      <alignment horizontal="justify" vertical="center"/>
      <protection hidden="1"/>
    </xf>
    <xf numFmtId="164" fontId="12" fillId="0" borderId="5" xfId="0" applyNumberFormat="1" applyFont="1" applyBorder="1" applyAlignment="1">
      <alignment horizontal="right" vertical="center"/>
    </xf>
    <xf numFmtId="0" fontId="4" fillId="0" borderId="27" xfId="0" applyFont="1" applyBorder="1" applyAlignment="1" applyProtection="1">
      <alignment horizontal="center" vertical="center" wrapText="1"/>
      <protection hidden="1"/>
    </xf>
    <xf numFmtId="164" fontId="8" fillId="0" borderId="1" xfId="0" applyNumberFormat="1" applyFont="1" applyBorder="1"/>
    <xf numFmtId="164" fontId="8" fillId="0" borderId="27" xfId="0" applyNumberFormat="1" applyFont="1" applyBorder="1"/>
    <xf numFmtId="165" fontId="20" fillId="7" borderId="12" xfId="2" applyNumberFormat="1" applyFont="1" applyFill="1" applyBorder="1" applyAlignment="1">
      <alignment horizontal="center" vertical="center"/>
    </xf>
    <xf numFmtId="165" fontId="20" fillId="7" borderId="11" xfId="2" applyNumberFormat="1" applyFont="1" applyFill="1" applyBorder="1" applyAlignment="1">
      <alignment horizontal="center" vertical="center"/>
    </xf>
    <xf numFmtId="165" fontId="20" fillId="7" borderId="28" xfId="2" applyNumberFormat="1" applyFont="1" applyFill="1" applyBorder="1" applyAlignment="1">
      <alignment horizontal="center" vertical="center"/>
    </xf>
    <xf numFmtId="165" fontId="20" fillId="7" borderId="33" xfId="2" applyNumberFormat="1" applyFont="1" applyFill="1" applyBorder="1" applyAlignment="1">
      <alignment horizontal="center" vertical="center"/>
    </xf>
    <xf numFmtId="165" fontId="20" fillId="7" borderId="34" xfId="2" applyNumberFormat="1" applyFont="1" applyFill="1" applyBorder="1" applyAlignment="1">
      <alignment horizontal="center" vertical="center"/>
    </xf>
    <xf numFmtId="164" fontId="15" fillId="2" borderId="2" xfId="0" applyNumberFormat="1" applyFont="1" applyFill="1" applyBorder="1" applyAlignment="1" applyProtection="1">
      <alignment horizontal="right" vertical="center"/>
      <protection hidden="1"/>
    </xf>
    <xf numFmtId="9" fontId="20" fillId="9" borderId="11" xfId="0" applyNumberFormat="1" applyFont="1" applyFill="1" applyBorder="1" applyAlignment="1">
      <alignment horizontal="center" vertical="center"/>
    </xf>
    <xf numFmtId="164" fontId="20" fillId="9" borderId="2" xfId="0" applyNumberFormat="1" applyFont="1" applyFill="1" applyBorder="1" applyAlignment="1">
      <alignment horizontal="center" vertical="center"/>
    </xf>
    <xf numFmtId="164" fontId="20" fillId="9" borderId="5" xfId="0" applyNumberFormat="1" applyFont="1" applyFill="1" applyBorder="1" applyAlignment="1">
      <alignment horizontal="center" vertical="center"/>
    </xf>
    <xf numFmtId="164" fontId="8" fillId="0" borderId="12" xfId="0" applyNumberFormat="1" applyFont="1" applyBorder="1"/>
    <xf numFmtId="164" fontId="8" fillId="0" borderId="11" xfId="0" applyNumberFormat="1" applyFont="1" applyBorder="1"/>
    <xf numFmtId="164" fontId="8" fillId="0" borderId="4" xfId="0" applyNumberFormat="1" applyFont="1" applyBorder="1"/>
    <xf numFmtId="164" fontId="8" fillId="0" borderId="36" xfId="0" applyNumberFormat="1" applyFont="1" applyBorder="1"/>
    <xf numFmtId="0" fontId="21" fillId="8" borderId="27" xfId="0" applyFont="1" applyFill="1" applyBorder="1" applyAlignment="1" applyProtection="1">
      <alignment horizontal="center" vertical="center" wrapText="1"/>
      <protection hidden="1"/>
    </xf>
    <xf numFmtId="0" fontId="18" fillId="2" borderId="2" xfId="1" applyFont="1" applyFill="1" applyBorder="1" applyAlignment="1" applyProtection="1">
      <alignment horizontal="center" vertical="center"/>
      <protection hidden="1"/>
    </xf>
    <xf numFmtId="0" fontId="2" fillId="2" borderId="37" xfId="1" applyFont="1" applyFill="1" applyBorder="1" applyAlignment="1" applyProtection="1">
      <alignment vertical="center"/>
      <protection hidden="1"/>
    </xf>
    <xf numFmtId="164" fontId="22" fillId="10" borderId="2" xfId="0" applyNumberFormat="1" applyFont="1" applyFill="1" applyBorder="1"/>
    <xf numFmtId="164" fontId="22" fillId="10" borderId="5" xfId="0" applyNumberFormat="1" applyFont="1" applyFill="1" applyBorder="1"/>
    <xf numFmtId="0" fontId="19" fillId="9" borderId="1" xfId="0" applyFont="1" applyFill="1" applyBorder="1" applyAlignment="1" applyProtection="1">
      <alignment horizontal="center" vertical="center" wrapText="1"/>
      <protection hidden="1"/>
    </xf>
    <xf numFmtId="0" fontId="0" fillId="9" borderId="5" xfId="0" applyFill="1" applyBorder="1"/>
    <xf numFmtId="164" fontId="20" fillId="9" borderId="5" xfId="0" applyNumberFormat="1" applyFont="1" applyFill="1" applyBorder="1"/>
    <xf numFmtId="0" fontId="20" fillId="0" borderId="27" xfId="0" applyFont="1" applyBorder="1"/>
    <xf numFmtId="0" fontId="0" fillId="0" borderId="27" xfId="0" applyBorder="1"/>
    <xf numFmtId="0" fontId="19" fillId="11" borderId="1" xfId="0" applyFont="1" applyFill="1" applyBorder="1" applyAlignment="1" applyProtection="1">
      <alignment horizontal="center" vertical="center" wrapText="1"/>
      <protection hidden="1"/>
    </xf>
    <xf numFmtId="0" fontId="23" fillId="0" borderId="0" xfId="0" applyFont="1"/>
    <xf numFmtId="0" fontId="24" fillId="12" borderId="0" xfId="0" applyFont="1" applyFill="1" applyAlignment="1">
      <alignment horizontal="center" vertical="center"/>
    </xf>
    <xf numFmtId="164" fontId="20" fillId="13" borderId="2" xfId="0" applyNumberFormat="1" applyFont="1" applyFill="1" applyBorder="1" applyAlignment="1">
      <alignment horizontal="center" vertical="center"/>
    </xf>
    <xf numFmtId="164" fontId="20" fillId="13" borderId="5" xfId="0" applyNumberFormat="1" applyFont="1" applyFill="1" applyBorder="1" applyAlignment="1">
      <alignment horizontal="center" vertical="center"/>
    </xf>
    <xf numFmtId="0" fontId="3" fillId="0" borderId="0" xfId="0" applyFont="1" applyAlignment="1">
      <alignment horizontal="center" vertical="center"/>
    </xf>
    <xf numFmtId="0" fontId="2" fillId="2" borderId="2" xfId="1" applyFont="1" applyFill="1" applyBorder="1" applyAlignment="1" applyProtection="1">
      <alignment horizontal="center" vertical="center"/>
      <protection hidden="1"/>
    </xf>
    <xf numFmtId="0" fontId="2" fillId="2" borderId="13" xfId="1" applyFont="1" applyFill="1" applyBorder="1" applyAlignment="1" applyProtection="1">
      <alignment horizontal="center" vertical="center"/>
      <protection hidden="1"/>
    </xf>
    <xf numFmtId="0" fontId="3" fillId="2" borderId="2" xfId="0" applyFont="1" applyFill="1" applyBorder="1" applyAlignment="1" applyProtection="1">
      <alignment horizontal="center" vertical="center"/>
      <protection hidden="1"/>
    </xf>
    <xf numFmtId="0" fontId="3" fillId="2" borderId="13" xfId="0" applyFont="1" applyFill="1" applyBorder="1" applyAlignment="1" applyProtection="1">
      <alignment horizontal="center" vertical="center"/>
      <protection hidden="1"/>
    </xf>
    <xf numFmtId="0" fontId="0" fillId="14" borderId="0" xfId="0" applyFill="1"/>
    <xf numFmtId="0" fontId="2" fillId="14" borderId="35" xfId="1" applyFont="1" applyFill="1" applyBorder="1" applyAlignment="1" applyProtection="1">
      <alignment vertical="center"/>
      <protection hidden="1"/>
    </xf>
    <xf numFmtId="0" fontId="19" fillId="14" borderId="1" xfId="0" applyFont="1" applyFill="1" applyBorder="1" applyAlignment="1" applyProtection="1">
      <alignment horizontal="center" vertical="center" wrapText="1"/>
      <protection hidden="1"/>
    </xf>
    <xf numFmtId="164" fontId="6" fillId="14" borderId="2" xfId="0" applyNumberFormat="1" applyFont="1" applyFill="1" applyBorder="1" applyAlignment="1" applyProtection="1">
      <alignment horizontal="right" vertical="center"/>
      <protection hidden="1"/>
    </xf>
    <xf numFmtId="164" fontId="8" fillId="14" borderId="29" xfId="0" applyNumberFormat="1" applyFont="1" applyFill="1" applyBorder="1" applyAlignment="1" applyProtection="1">
      <alignment horizontal="right" vertical="center"/>
      <protection locked="0"/>
    </xf>
    <xf numFmtId="164" fontId="8" fillId="14" borderId="30" xfId="0" applyNumberFormat="1" applyFont="1" applyFill="1" applyBorder="1" applyAlignment="1" applyProtection="1">
      <alignment horizontal="right" vertical="center"/>
      <protection locked="0"/>
    </xf>
    <xf numFmtId="164" fontId="12" fillId="14" borderId="30" xfId="0" applyNumberFormat="1" applyFont="1" applyFill="1" applyBorder="1" applyAlignment="1" applyProtection="1">
      <alignment horizontal="right" vertical="center"/>
      <protection locked="0"/>
    </xf>
    <xf numFmtId="164" fontId="8" fillId="14" borderId="31" xfId="0" applyNumberFormat="1" applyFont="1" applyFill="1" applyBorder="1" applyAlignment="1" applyProtection="1">
      <alignment horizontal="right" vertical="center"/>
      <protection locked="0"/>
    </xf>
    <xf numFmtId="164" fontId="8" fillId="15" borderId="2" xfId="0" applyNumberFormat="1" applyFont="1" applyFill="1" applyBorder="1" applyAlignment="1" applyProtection="1">
      <alignment horizontal="right" vertical="center"/>
      <protection hidden="1"/>
    </xf>
    <xf numFmtId="164" fontId="8" fillId="14" borderId="32" xfId="0" applyNumberFormat="1" applyFont="1" applyFill="1" applyBorder="1" applyAlignment="1" applyProtection="1">
      <alignment horizontal="right" vertical="center"/>
      <protection locked="0"/>
    </xf>
    <xf numFmtId="164" fontId="8" fillId="15" borderId="2" xfId="0" applyNumberFormat="1" applyFont="1" applyFill="1" applyBorder="1" applyAlignment="1">
      <alignment horizontal="right" vertical="center"/>
    </xf>
    <xf numFmtId="164" fontId="6" fillId="14" borderId="2" xfId="0" applyNumberFormat="1" applyFont="1" applyFill="1" applyBorder="1" applyAlignment="1" applyProtection="1">
      <alignment horizontal="right" vertical="center"/>
      <protection locked="0"/>
    </xf>
    <xf numFmtId="164" fontId="12" fillId="14" borderId="2" xfId="0" applyNumberFormat="1" applyFont="1" applyFill="1" applyBorder="1" applyAlignment="1">
      <alignment horizontal="right" vertical="center"/>
    </xf>
    <xf numFmtId="164" fontId="6" fillId="14" borderId="32" xfId="0" applyNumberFormat="1" applyFont="1" applyFill="1" applyBorder="1" applyAlignment="1" applyProtection="1">
      <alignment horizontal="right" vertical="center"/>
      <protection locked="0"/>
    </xf>
    <xf numFmtId="164" fontId="6" fillId="14" borderId="31" xfId="0" applyNumberFormat="1" applyFont="1" applyFill="1" applyBorder="1" applyAlignment="1" applyProtection="1">
      <alignment horizontal="right" vertical="center"/>
      <protection locked="0"/>
    </xf>
    <xf numFmtId="164" fontId="20" fillId="14" borderId="2" xfId="0" applyNumberFormat="1" applyFont="1" applyFill="1" applyBorder="1" applyAlignment="1" applyProtection="1">
      <alignment horizontal="right" vertical="center"/>
      <protection hidden="1"/>
    </xf>
  </cellXfs>
  <cellStyles count="3">
    <cellStyle name="Lien hypertexte" xfId="1" builtinId="8"/>
    <cellStyle name="Normal" xfId="0" builtinId="0"/>
    <cellStyle name="Pourcentage" xfId="2" builtinId="5"/>
  </cellStyles>
  <dxfs count="0"/>
  <tableStyles count="0" defaultTableStyle="TableStyleMedium2" defaultPivotStyle="PivotStyleLight16"/>
  <colors>
    <mruColors>
      <color rgb="FFFDFF8B"/>
      <color rgb="FFF5E0DA"/>
      <color rgb="FFED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39371-B432-401F-BABB-332AE6E9F743}">
  <sheetPr>
    <pageSetUpPr fitToPage="1"/>
  </sheetPr>
  <dimension ref="A2:AN892"/>
  <sheetViews>
    <sheetView topLeftCell="A34" zoomScale="40" zoomScaleNormal="40" workbookViewId="0">
      <selection activeCell="A3" sqref="A3:B3"/>
    </sheetView>
  </sheetViews>
  <sheetFormatPr baseColWidth="10" defaultColWidth="11.42578125" defaultRowHeight="15" x14ac:dyDescent="0.25"/>
  <cols>
    <col min="1" max="1" width="71.42578125" customWidth="1"/>
    <col min="2" max="2" width="28.140625" bestFit="1" customWidth="1"/>
    <col min="3" max="3" width="70.85546875" customWidth="1"/>
    <col min="4" max="4" width="28.140625" bestFit="1" customWidth="1"/>
    <col min="5" max="40" width="11.42578125" style="1"/>
  </cols>
  <sheetData>
    <row r="2" spans="1:12" ht="81" customHeight="1" thickBot="1" x14ac:dyDescent="0.3">
      <c r="A2" s="94" t="s">
        <v>84</v>
      </c>
      <c r="B2" s="94"/>
      <c r="C2" s="94"/>
    </row>
    <row r="3" spans="1:12" ht="29.25" thickBot="1" x14ac:dyDescent="0.3">
      <c r="A3" s="95" t="s">
        <v>0</v>
      </c>
      <c r="B3" s="96"/>
      <c r="C3" s="97" t="s">
        <v>1</v>
      </c>
      <c r="D3" s="98"/>
    </row>
    <row r="4" spans="1:12" ht="45" customHeight="1" thickBot="1" x14ac:dyDescent="0.3">
      <c r="A4" s="3"/>
      <c r="B4" s="46" t="s">
        <v>73</v>
      </c>
      <c r="C4" s="4"/>
      <c r="D4" s="41" t="s">
        <v>73</v>
      </c>
    </row>
    <row r="5" spans="1:12" ht="50.25" customHeight="1" thickBot="1" x14ac:dyDescent="0.3">
      <c r="A5" s="5" t="s">
        <v>2</v>
      </c>
      <c r="B5" s="42">
        <f>SUM(B6:B11)</f>
        <v>62700</v>
      </c>
      <c r="C5" s="6" t="s">
        <v>3</v>
      </c>
      <c r="D5" s="40">
        <f>SUM(D6:D10)</f>
        <v>6000</v>
      </c>
    </row>
    <row r="6" spans="1:12" ht="22.5" customHeight="1" x14ac:dyDescent="0.25">
      <c r="A6" s="7" t="s">
        <v>4</v>
      </c>
      <c r="B6" s="47"/>
      <c r="C6" s="27" t="s">
        <v>5</v>
      </c>
      <c r="D6" s="50"/>
    </row>
    <row r="7" spans="1:12" ht="22.5" customHeight="1" x14ac:dyDescent="0.25">
      <c r="A7" s="8" t="s">
        <v>6</v>
      </c>
      <c r="B7" s="48"/>
      <c r="C7" s="28" t="s">
        <v>7</v>
      </c>
      <c r="D7" s="48"/>
    </row>
    <row r="8" spans="1:12" ht="22.5" customHeight="1" x14ac:dyDescent="0.25">
      <c r="A8" s="9" t="s">
        <v>8</v>
      </c>
      <c r="B8" s="56">
        <v>40000</v>
      </c>
      <c r="C8" s="28" t="s">
        <v>9</v>
      </c>
      <c r="D8" s="48">
        <v>6000</v>
      </c>
    </row>
    <row r="9" spans="1:12" ht="22.5" customHeight="1" x14ac:dyDescent="0.25">
      <c r="A9" s="8" t="s">
        <v>10</v>
      </c>
      <c r="B9" s="48">
        <v>3000</v>
      </c>
      <c r="C9" s="28" t="s">
        <v>11</v>
      </c>
      <c r="D9" s="48"/>
    </row>
    <row r="10" spans="1:12" ht="22.5" customHeight="1" thickBot="1" x14ac:dyDescent="0.3">
      <c r="A10" s="8" t="s">
        <v>12</v>
      </c>
      <c r="B10" s="48">
        <v>5800</v>
      </c>
      <c r="C10" s="29" t="s">
        <v>13</v>
      </c>
      <c r="D10" s="49"/>
    </row>
    <row r="11" spans="1:12" ht="43.5" customHeight="1" thickBot="1" x14ac:dyDescent="0.3">
      <c r="A11" s="10" t="s">
        <v>14</v>
      </c>
      <c r="B11" s="49">
        <v>13900</v>
      </c>
      <c r="C11" s="30" t="s">
        <v>15</v>
      </c>
      <c r="D11" s="45"/>
      <c r="L11" s="11"/>
    </row>
    <row r="12" spans="1:12" ht="22.5" customHeight="1" thickBot="1" x14ac:dyDescent="0.3">
      <c r="A12" s="12"/>
      <c r="B12" s="13"/>
      <c r="C12" s="30" t="s">
        <v>16</v>
      </c>
      <c r="D12" s="40">
        <f>SUM(D13:D40)</f>
        <v>191000</v>
      </c>
    </row>
    <row r="13" spans="1:12" ht="22.5" customHeight="1" thickBot="1" x14ac:dyDescent="0.3">
      <c r="A13" s="14"/>
      <c r="B13" s="13"/>
      <c r="C13" s="31" t="s">
        <v>17</v>
      </c>
      <c r="D13" s="50"/>
    </row>
    <row r="14" spans="1:12" ht="22.5" customHeight="1" thickBot="1" x14ac:dyDescent="0.3">
      <c r="A14" s="5" t="s">
        <v>18</v>
      </c>
      <c r="B14" s="42">
        <f>SUM(B15:B20)</f>
        <v>73300</v>
      </c>
      <c r="C14" s="32" t="s">
        <v>68</v>
      </c>
      <c r="D14" s="48">
        <v>50000</v>
      </c>
    </row>
    <row r="15" spans="1:12" ht="22.5" customHeight="1" x14ac:dyDescent="0.25">
      <c r="A15" s="7" t="s">
        <v>19</v>
      </c>
      <c r="B15" s="50"/>
      <c r="C15" s="34"/>
      <c r="D15" s="56"/>
    </row>
    <row r="16" spans="1:12" ht="22.5" customHeight="1" x14ac:dyDescent="0.25">
      <c r="A16" s="8" t="s">
        <v>20</v>
      </c>
      <c r="B16" s="48">
        <v>36000</v>
      </c>
      <c r="C16" s="34" t="s">
        <v>21</v>
      </c>
      <c r="D16" s="56">
        <v>20000</v>
      </c>
    </row>
    <row r="17" spans="1:4" ht="22.5" customHeight="1" x14ac:dyDescent="0.25">
      <c r="A17" s="8" t="s">
        <v>22</v>
      </c>
      <c r="B17" s="48">
        <v>30000</v>
      </c>
      <c r="C17" s="33" t="s">
        <v>23</v>
      </c>
      <c r="D17" s="48"/>
    </row>
    <row r="18" spans="1:4" ht="22.5" customHeight="1" x14ac:dyDescent="0.25">
      <c r="A18" s="8" t="s">
        <v>24</v>
      </c>
      <c r="B18" s="48">
        <v>3000</v>
      </c>
      <c r="C18" s="33" t="s">
        <v>25</v>
      </c>
      <c r="D18" s="55"/>
    </row>
    <row r="19" spans="1:4" ht="22.5" customHeight="1" x14ac:dyDescent="0.25">
      <c r="A19" s="8" t="s">
        <v>26</v>
      </c>
      <c r="B19" s="48">
        <v>2800</v>
      </c>
      <c r="C19" s="34" t="s">
        <v>27</v>
      </c>
      <c r="D19" s="56">
        <v>1000</v>
      </c>
    </row>
    <row r="20" spans="1:4" ht="22.5" customHeight="1" thickBot="1" x14ac:dyDescent="0.3">
      <c r="A20" s="15" t="s">
        <v>28</v>
      </c>
      <c r="B20" s="49">
        <v>1500</v>
      </c>
      <c r="C20" s="34" t="s">
        <v>29</v>
      </c>
      <c r="D20" s="56">
        <v>40000</v>
      </c>
    </row>
    <row r="21" spans="1:4" ht="22.5" customHeight="1" thickBot="1" x14ac:dyDescent="0.3">
      <c r="A21" s="14"/>
      <c r="B21" s="13"/>
      <c r="C21" s="35"/>
      <c r="D21" s="55"/>
    </row>
    <row r="22" spans="1:4" ht="22.5" customHeight="1" thickBot="1" x14ac:dyDescent="0.3">
      <c r="A22" s="14"/>
      <c r="B22" s="13"/>
      <c r="C22" s="36"/>
      <c r="D22" s="55"/>
    </row>
    <row r="23" spans="1:4" ht="22.5" customHeight="1" thickBot="1" x14ac:dyDescent="0.3">
      <c r="A23" s="14"/>
      <c r="B23" s="13"/>
      <c r="C23" s="36"/>
      <c r="D23" s="55"/>
    </row>
    <row r="24" spans="1:4" ht="22.5" customHeight="1" thickBot="1" x14ac:dyDescent="0.3">
      <c r="A24" s="14"/>
      <c r="B24" s="13"/>
      <c r="C24" s="36"/>
      <c r="D24" s="55"/>
    </row>
    <row r="25" spans="1:4" ht="22.5" customHeight="1" thickBot="1" x14ac:dyDescent="0.3">
      <c r="A25" s="14"/>
      <c r="B25" s="13"/>
      <c r="C25" s="36"/>
      <c r="D25" s="55"/>
    </row>
    <row r="26" spans="1:4" ht="22.5" customHeight="1" thickBot="1" x14ac:dyDescent="0.3">
      <c r="A26" s="5" t="s">
        <v>30</v>
      </c>
      <c r="B26" s="42">
        <f>SUM(B27:B32)</f>
        <v>19900</v>
      </c>
      <c r="C26" s="36"/>
      <c r="D26" s="55"/>
    </row>
    <row r="27" spans="1:4" ht="22.5" customHeight="1" x14ac:dyDescent="0.25">
      <c r="A27" s="7" t="s">
        <v>31</v>
      </c>
      <c r="B27" s="50">
        <v>1000</v>
      </c>
      <c r="C27" s="36"/>
      <c r="D27" s="55"/>
    </row>
    <row r="28" spans="1:4" ht="22.5" customHeight="1" x14ac:dyDescent="0.25">
      <c r="A28" s="8" t="s">
        <v>32</v>
      </c>
      <c r="B28" s="48">
        <v>5000</v>
      </c>
      <c r="C28" s="33" t="s">
        <v>33</v>
      </c>
      <c r="D28" s="48"/>
    </row>
    <row r="29" spans="1:4" ht="22.5" customHeight="1" x14ac:dyDescent="0.25">
      <c r="A29" s="8" t="s">
        <v>34</v>
      </c>
      <c r="B29" s="48">
        <v>5000</v>
      </c>
      <c r="C29" s="33"/>
      <c r="D29" s="48"/>
    </row>
    <row r="30" spans="1:4" ht="22.5" customHeight="1" x14ac:dyDescent="0.25">
      <c r="A30" s="8" t="s">
        <v>35</v>
      </c>
      <c r="B30" s="48">
        <v>5000</v>
      </c>
      <c r="C30" s="33"/>
      <c r="D30" s="48"/>
    </row>
    <row r="31" spans="1:4" ht="22.5" customHeight="1" x14ac:dyDescent="0.25">
      <c r="A31" s="8" t="s">
        <v>36</v>
      </c>
      <c r="B31" s="48">
        <v>900</v>
      </c>
      <c r="C31" s="33"/>
      <c r="D31" s="48"/>
    </row>
    <row r="32" spans="1:4" ht="22.5" customHeight="1" thickBot="1" x14ac:dyDescent="0.3">
      <c r="A32" s="15" t="s">
        <v>28</v>
      </c>
      <c r="B32" s="49">
        <v>3000</v>
      </c>
      <c r="C32" s="33"/>
      <c r="D32" s="48"/>
    </row>
    <row r="33" spans="1:4" ht="22.5" customHeight="1" thickBot="1" x14ac:dyDescent="0.3">
      <c r="A33" s="14"/>
      <c r="B33" s="13"/>
      <c r="C33" s="33"/>
      <c r="D33" s="48"/>
    </row>
    <row r="34" spans="1:4" ht="22.5" customHeight="1" thickBot="1" x14ac:dyDescent="0.3">
      <c r="A34" s="14"/>
      <c r="B34" s="13"/>
      <c r="C34" s="33" t="s">
        <v>37</v>
      </c>
      <c r="D34" s="48"/>
    </row>
    <row r="35" spans="1:4" ht="22.5" customHeight="1" thickBot="1" x14ac:dyDescent="0.3">
      <c r="A35" s="14"/>
      <c r="B35" s="13"/>
      <c r="C35" s="33"/>
      <c r="D35" s="48"/>
    </row>
    <row r="36" spans="1:4" ht="22.5" customHeight="1" thickBot="1" x14ac:dyDescent="0.3">
      <c r="A36" s="5" t="s">
        <v>38</v>
      </c>
      <c r="B36" s="42">
        <f>SUM(B37:B38)</f>
        <v>6000</v>
      </c>
      <c r="C36" s="33" t="s">
        <v>39</v>
      </c>
      <c r="D36" s="48"/>
    </row>
    <row r="37" spans="1:4" ht="22.5" customHeight="1" x14ac:dyDescent="0.25">
      <c r="A37" s="7" t="s">
        <v>40</v>
      </c>
      <c r="B37" s="50"/>
      <c r="C37" s="33" t="s">
        <v>41</v>
      </c>
      <c r="D37" s="48"/>
    </row>
    <row r="38" spans="1:4" ht="22.5" customHeight="1" thickBot="1" x14ac:dyDescent="0.3">
      <c r="A38" s="16" t="s">
        <v>42</v>
      </c>
      <c r="B38" s="49">
        <v>6000</v>
      </c>
      <c r="C38" s="34" t="s">
        <v>72</v>
      </c>
      <c r="D38" s="56">
        <v>80000</v>
      </c>
    </row>
    <row r="39" spans="1:4" ht="22.5" customHeight="1" thickBot="1" x14ac:dyDescent="0.3">
      <c r="A39" s="5" t="s">
        <v>43</v>
      </c>
      <c r="B39" s="42">
        <f>SUM(B40:B42)</f>
        <v>50100</v>
      </c>
      <c r="C39" s="36"/>
      <c r="D39" s="55"/>
    </row>
    <row r="40" spans="1:4" ht="22.5" customHeight="1" thickBot="1" x14ac:dyDescent="0.3">
      <c r="A40" s="7" t="s">
        <v>44</v>
      </c>
      <c r="B40" s="50">
        <v>32000</v>
      </c>
      <c r="C40" s="29" t="s">
        <v>45</v>
      </c>
      <c r="D40" s="57"/>
    </row>
    <row r="41" spans="1:4" ht="48.75" customHeight="1" thickBot="1" x14ac:dyDescent="0.3">
      <c r="A41" s="8" t="s">
        <v>46</v>
      </c>
      <c r="B41" s="48">
        <v>18000</v>
      </c>
      <c r="C41" s="6" t="s">
        <v>47</v>
      </c>
      <c r="D41" s="40">
        <f>SUM(D42:D47)</f>
        <v>20500</v>
      </c>
    </row>
    <row r="42" spans="1:4" ht="22.5" customHeight="1" thickBot="1" x14ac:dyDescent="0.3">
      <c r="A42" s="15" t="s">
        <v>48</v>
      </c>
      <c r="B42" s="49">
        <v>100</v>
      </c>
      <c r="C42" s="37" t="s">
        <v>49</v>
      </c>
      <c r="D42" s="50"/>
    </row>
    <row r="43" spans="1:4" ht="22.5" customHeight="1" thickBot="1" x14ac:dyDescent="0.3">
      <c r="A43" s="12"/>
      <c r="B43" s="17"/>
      <c r="C43" s="33" t="s">
        <v>50</v>
      </c>
      <c r="D43" s="48">
        <v>500</v>
      </c>
    </row>
    <row r="44" spans="1:4" ht="33.75" customHeight="1" thickBot="1" x14ac:dyDescent="0.3">
      <c r="A44" s="5" t="s">
        <v>51</v>
      </c>
      <c r="B44" s="51">
        <f>SUM(B45:B47)</f>
        <v>46000</v>
      </c>
      <c r="C44" s="34" t="s">
        <v>52</v>
      </c>
      <c r="D44" s="56">
        <v>20000</v>
      </c>
    </row>
    <row r="45" spans="1:4" ht="22.5" customHeight="1" thickBot="1" x14ac:dyDescent="0.3">
      <c r="A45" s="61" t="s">
        <v>71</v>
      </c>
      <c r="B45" s="62">
        <v>30000</v>
      </c>
      <c r="C45" s="33" t="s">
        <v>53</v>
      </c>
      <c r="D45" s="48"/>
    </row>
    <row r="46" spans="1:4" ht="22.5" customHeight="1" thickBot="1" x14ac:dyDescent="0.3">
      <c r="A46" s="61" t="s">
        <v>69</v>
      </c>
      <c r="B46" s="62">
        <v>1000</v>
      </c>
      <c r="C46" s="33" t="s">
        <v>54</v>
      </c>
      <c r="D46" s="48"/>
    </row>
    <row r="47" spans="1:4" ht="22.5" customHeight="1" thickBot="1" x14ac:dyDescent="0.3">
      <c r="A47" s="61" t="s">
        <v>70</v>
      </c>
      <c r="B47" s="62">
        <v>15000</v>
      </c>
      <c r="C47" s="58"/>
      <c r="D47" s="59"/>
    </row>
    <row r="48" spans="1:4" ht="22.5" customHeight="1" thickBot="1" x14ac:dyDescent="0.3">
      <c r="A48" s="5" t="s">
        <v>55</v>
      </c>
      <c r="B48" s="52"/>
      <c r="C48" s="6" t="s">
        <v>56</v>
      </c>
      <c r="D48" s="19">
        <v>60000</v>
      </c>
    </row>
    <row r="49" spans="1:4" ht="21.75" thickBot="1" x14ac:dyDescent="0.3">
      <c r="A49" s="5" t="s">
        <v>57</v>
      </c>
      <c r="B49" s="53"/>
      <c r="C49" s="6" t="s">
        <v>58</v>
      </c>
      <c r="D49" s="40">
        <f>SUM(D50:D51)</f>
        <v>0</v>
      </c>
    </row>
    <row r="50" spans="1:4" ht="21.75" thickBot="1" x14ac:dyDescent="0.3">
      <c r="A50" s="12"/>
      <c r="B50" s="17"/>
      <c r="C50" s="37" t="s">
        <v>59</v>
      </c>
      <c r="D50" s="50"/>
    </row>
    <row r="51" spans="1:4" ht="22.5" customHeight="1" thickBot="1" x14ac:dyDescent="0.3">
      <c r="A51" s="12"/>
      <c r="B51" s="17"/>
      <c r="C51" s="38" t="s">
        <v>60</v>
      </c>
      <c r="D51" s="49"/>
    </row>
    <row r="52" spans="1:4" ht="44.25" customHeight="1" thickBot="1" x14ac:dyDescent="0.3">
      <c r="A52" s="18" t="s">
        <v>61</v>
      </c>
      <c r="B52" s="54">
        <v>62000</v>
      </c>
      <c r="C52" s="30" t="s">
        <v>62</v>
      </c>
      <c r="D52" s="19"/>
    </row>
    <row r="53" spans="1:4" ht="42.75" thickBot="1" x14ac:dyDescent="0.3">
      <c r="A53" s="20" t="s">
        <v>63</v>
      </c>
      <c r="B53" s="53"/>
      <c r="C53" s="21" t="s">
        <v>64</v>
      </c>
      <c r="D53" s="19">
        <v>40000</v>
      </c>
    </row>
    <row r="54" spans="1:4" ht="60" customHeight="1" thickBot="1" x14ac:dyDescent="0.3">
      <c r="A54" s="12"/>
      <c r="B54" s="17"/>
      <c r="C54" s="39" t="s">
        <v>65</v>
      </c>
      <c r="D54" s="60">
        <v>2500</v>
      </c>
    </row>
    <row r="55" spans="1:4" ht="69" customHeight="1" thickBot="1" x14ac:dyDescent="0.3">
      <c r="A55" s="22" t="s">
        <v>66</v>
      </c>
      <c r="B55" s="44">
        <f>B53+B52+B49+B48+B44+B39+B36+B26+B14+B5</f>
        <v>320000</v>
      </c>
      <c r="C55" s="23" t="s">
        <v>67</v>
      </c>
      <c r="D55" s="43">
        <f>+D54+D53+D52+D49+D48+D41+D12+D5</f>
        <v>320000</v>
      </c>
    </row>
    <row r="56" spans="1:4" ht="20.25" customHeight="1" thickTop="1" x14ac:dyDescent="0.25">
      <c r="A56" s="24"/>
      <c r="B56" s="1"/>
      <c r="C56" s="25"/>
      <c r="D56" s="2"/>
    </row>
    <row r="57" spans="1:4" ht="20.25" customHeight="1" x14ac:dyDescent="0.25">
      <c r="A57" s="26"/>
      <c r="B57" s="1"/>
      <c r="C57" s="2"/>
      <c r="D57" s="2"/>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row r="593" spans="1:4" x14ac:dyDescent="0.25">
      <c r="A593" s="1"/>
      <c r="B593" s="1"/>
      <c r="C593" s="1"/>
      <c r="D593" s="1"/>
    </row>
    <row r="594" spans="1:4" x14ac:dyDescent="0.25">
      <c r="A594" s="1"/>
      <c r="B594" s="1"/>
      <c r="C594" s="1"/>
      <c r="D594" s="1"/>
    </row>
    <row r="595" spans="1:4" x14ac:dyDescent="0.25">
      <c r="A595" s="1"/>
      <c r="B595" s="1"/>
      <c r="C595" s="1"/>
      <c r="D595" s="1"/>
    </row>
    <row r="596" spans="1:4" x14ac:dyDescent="0.25">
      <c r="A596" s="1"/>
      <c r="B596" s="1"/>
      <c r="C596" s="1"/>
      <c r="D596" s="1"/>
    </row>
    <row r="597" spans="1:4" x14ac:dyDescent="0.25">
      <c r="A597" s="1"/>
      <c r="B597" s="1"/>
      <c r="C597" s="1"/>
      <c r="D597" s="1"/>
    </row>
    <row r="598" spans="1:4" x14ac:dyDescent="0.25">
      <c r="A598" s="1"/>
      <c r="B598" s="1"/>
      <c r="C598" s="1"/>
      <c r="D598" s="1"/>
    </row>
    <row r="599" spans="1:4" x14ac:dyDescent="0.25">
      <c r="A599" s="1"/>
      <c r="B599" s="1"/>
      <c r="C599" s="1"/>
      <c r="D599" s="1"/>
    </row>
    <row r="600" spans="1:4" x14ac:dyDescent="0.25">
      <c r="A600" s="1"/>
      <c r="B600" s="1"/>
      <c r="C600" s="1"/>
      <c r="D600" s="1"/>
    </row>
    <row r="601" spans="1:4" x14ac:dyDescent="0.25">
      <c r="A601" s="1"/>
      <c r="B601" s="1"/>
      <c r="C601" s="1"/>
      <c r="D601" s="1"/>
    </row>
    <row r="602" spans="1:4" x14ac:dyDescent="0.25">
      <c r="A602" s="1"/>
      <c r="B602" s="1"/>
      <c r="C602" s="1"/>
      <c r="D602" s="1"/>
    </row>
    <row r="603" spans="1:4" x14ac:dyDescent="0.25">
      <c r="A603" s="1"/>
      <c r="B603" s="1"/>
      <c r="C603" s="1"/>
      <c r="D603" s="1"/>
    </row>
    <row r="604" spans="1:4" x14ac:dyDescent="0.25">
      <c r="A604" s="1"/>
      <c r="B604" s="1"/>
      <c r="C604" s="1"/>
      <c r="D604" s="1"/>
    </row>
    <row r="605" spans="1:4" x14ac:dyDescent="0.25">
      <c r="A605" s="1"/>
      <c r="B605" s="1"/>
      <c r="C605" s="1"/>
      <c r="D605" s="1"/>
    </row>
    <row r="606" spans="1:4" x14ac:dyDescent="0.25">
      <c r="A606" s="1"/>
      <c r="B606" s="1"/>
      <c r="C606" s="1"/>
      <c r="D606" s="1"/>
    </row>
    <row r="607" spans="1:4" x14ac:dyDescent="0.25">
      <c r="A607" s="1"/>
      <c r="B607" s="1"/>
      <c r="C607" s="1"/>
      <c r="D607" s="1"/>
    </row>
    <row r="608" spans="1:4" x14ac:dyDescent="0.25">
      <c r="A608" s="1"/>
      <c r="B608" s="1"/>
      <c r="C608" s="1"/>
      <c r="D608" s="1"/>
    </row>
    <row r="609" spans="1:4" x14ac:dyDescent="0.25">
      <c r="A609" s="1"/>
      <c r="B609" s="1"/>
      <c r="C609" s="1"/>
      <c r="D609" s="1"/>
    </row>
    <row r="610" spans="1:4" x14ac:dyDescent="0.25">
      <c r="A610" s="1"/>
      <c r="B610" s="1"/>
      <c r="C610" s="1"/>
      <c r="D610" s="1"/>
    </row>
    <row r="611" spans="1:4" x14ac:dyDescent="0.25">
      <c r="A611" s="1"/>
      <c r="B611" s="1"/>
      <c r="C611" s="1"/>
      <c r="D611" s="1"/>
    </row>
    <row r="612" spans="1:4" x14ac:dyDescent="0.25">
      <c r="A612" s="1"/>
      <c r="B612" s="1"/>
      <c r="C612" s="1"/>
      <c r="D612" s="1"/>
    </row>
    <row r="613" spans="1:4" x14ac:dyDescent="0.25">
      <c r="A613" s="1"/>
      <c r="B613" s="1"/>
      <c r="C613" s="1"/>
      <c r="D613" s="1"/>
    </row>
    <row r="614" spans="1:4" x14ac:dyDescent="0.25">
      <c r="A614" s="1"/>
      <c r="B614" s="1"/>
      <c r="C614" s="1"/>
      <c r="D614" s="1"/>
    </row>
    <row r="615" spans="1:4" x14ac:dyDescent="0.25">
      <c r="A615" s="1"/>
      <c r="B615" s="1"/>
      <c r="C615" s="1"/>
      <c r="D615" s="1"/>
    </row>
    <row r="616" spans="1:4" x14ac:dyDescent="0.25">
      <c r="A616" s="1"/>
      <c r="B616" s="1"/>
      <c r="C616" s="1"/>
      <c r="D616" s="1"/>
    </row>
    <row r="617" spans="1:4" x14ac:dyDescent="0.25">
      <c r="A617" s="1"/>
      <c r="B617" s="1"/>
      <c r="C617" s="1"/>
      <c r="D617" s="1"/>
    </row>
    <row r="618" spans="1:4" x14ac:dyDescent="0.25">
      <c r="A618" s="1"/>
      <c r="B618" s="1"/>
      <c r="C618" s="1"/>
      <c r="D618" s="1"/>
    </row>
    <row r="619" spans="1:4" x14ac:dyDescent="0.25">
      <c r="A619" s="1"/>
      <c r="B619" s="1"/>
      <c r="C619" s="1"/>
      <c r="D619" s="1"/>
    </row>
    <row r="620" spans="1:4" x14ac:dyDescent="0.25">
      <c r="A620" s="1"/>
      <c r="B620" s="1"/>
      <c r="C620" s="1"/>
      <c r="D620" s="1"/>
    </row>
    <row r="621" spans="1:4" x14ac:dyDescent="0.25">
      <c r="A621" s="1"/>
      <c r="B621" s="1"/>
      <c r="C621" s="1"/>
      <c r="D621" s="1"/>
    </row>
    <row r="622" spans="1:4" x14ac:dyDescent="0.25">
      <c r="A622" s="1"/>
      <c r="B622" s="1"/>
      <c r="C622" s="1"/>
      <c r="D622" s="1"/>
    </row>
    <row r="623" spans="1:4" x14ac:dyDescent="0.25">
      <c r="A623" s="1"/>
      <c r="B623" s="1"/>
      <c r="C623" s="1"/>
      <c r="D623" s="1"/>
    </row>
    <row r="624" spans="1:4" x14ac:dyDescent="0.25">
      <c r="A624" s="1"/>
      <c r="B624" s="1"/>
      <c r="C624" s="1"/>
      <c r="D624" s="1"/>
    </row>
    <row r="625" spans="1:4" x14ac:dyDescent="0.25">
      <c r="A625" s="1"/>
      <c r="B625" s="1"/>
      <c r="C625" s="1"/>
      <c r="D625" s="1"/>
    </row>
    <row r="626" spans="1:4" x14ac:dyDescent="0.25">
      <c r="A626" s="1"/>
      <c r="B626" s="1"/>
      <c r="C626" s="1"/>
      <c r="D626" s="1"/>
    </row>
    <row r="627" spans="1:4" x14ac:dyDescent="0.25">
      <c r="A627" s="1"/>
      <c r="B627" s="1"/>
      <c r="C627" s="1"/>
      <c r="D627" s="1"/>
    </row>
    <row r="628" spans="1:4" x14ac:dyDescent="0.25">
      <c r="A628" s="1"/>
      <c r="B628" s="1"/>
      <c r="C628" s="1"/>
      <c r="D628" s="1"/>
    </row>
    <row r="629" spans="1:4" x14ac:dyDescent="0.25">
      <c r="A629" s="1"/>
      <c r="B629" s="1"/>
      <c r="C629" s="1"/>
      <c r="D629" s="1"/>
    </row>
    <row r="630" spans="1:4" x14ac:dyDescent="0.25">
      <c r="A630" s="1"/>
      <c r="B630" s="1"/>
      <c r="C630" s="1"/>
      <c r="D630" s="1"/>
    </row>
    <row r="631" spans="1:4" x14ac:dyDescent="0.25">
      <c r="A631" s="1"/>
      <c r="B631" s="1"/>
      <c r="C631" s="1"/>
      <c r="D631" s="1"/>
    </row>
    <row r="632" spans="1:4" x14ac:dyDescent="0.25">
      <c r="A632" s="1"/>
      <c r="B632" s="1"/>
      <c r="C632" s="1"/>
      <c r="D632" s="1"/>
    </row>
    <row r="633" spans="1:4" x14ac:dyDescent="0.25">
      <c r="A633" s="1"/>
      <c r="B633" s="1"/>
      <c r="C633" s="1"/>
      <c r="D633" s="1"/>
    </row>
    <row r="634" spans="1:4" x14ac:dyDescent="0.25">
      <c r="A634" s="1"/>
      <c r="B634" s="1"/>
      <c r="C634" s="1"/>
      <c r="D634" s="1"/>
    </row>
    <row r="635" spans="1:4" x14ac:dyDescent="0.25">
      <c r="A635" s="1"/>
      <c r="B635" s="1"/>
      <c r="C635" s="1"/>
      <c r="D635" s="1"/>
    </row>
    <row r="636" spans="1:4" x14ac:dyDescent="0.25">
      <c r="A636" s="1"/>
      <c r="B636" s="1"/>
      <c r="C636" s="1"/>
      <c r="D636" s="1"/>
    </row>
    <row r="637" spans="1:4" x14ac:dyDescent="0.25">
      <c r="A637" s="1"/>
      <c r="B637" s="1"/>
      <c r="C637" s="1"/>
      <c r="D637" s="1"/>
    </row>
    <row r="638" spans="1:4" x14ac:dyDescent="0.25">
      <c r="A638" s="1"/>
      <c r="B638" s="1"/>
      <c r="C638" s="1"/>
      <c r="D638" s="1"/>
    </row>
    <row r="639" spans="1:4" x14ac:dyDescent="0.25">
      <c r="A639" s="1"/>
      <c r="B639" s="1"/>
      <c r="C639" s="1"/>
      <c r="D639" s="1"/>
    </row>
    <row r="640" spans="1:4" x14ac:dyDescent="0.25">
      <c r="A640" s="1"/>
      <c r="B640" s="1"/>
      <c r="C640" s="1"/>
      <c r="D640" s="1"/>
    </row>
    <row r="641" spans="1:4" x14ac:dyDescent="0.25">
      <c r="A641" s="1"/>
      <c r="B641" s="1"/>
      <c r="C641" s="1"/>
      <c r="D641" s="1"/>
    </row>
    <row r="642" spans="1:4" x14ac:dyDescent="0.25">
      <c r="A642" s="1"/>
      <c r="B642" s="1"/>
      <c r="C642" s="1"/>
      <c r="D642" s="1"/>
    </row>
    <row r="643" spans="1:4" x14ac:dyDescent="0.25">
      <c r="A643" s="1"/>
      <c r="B643" s="1"/>
      <c r="C643" s="1"/>
      <c r="D643" s="1"/>
    </row>
    <row r="644" spans="1:4" x14ac:dyDescent="0.25">
      <c r="A644" s="1"/>
      <c r="B644" s="1"/>
      <c r="C644" s="1"/>
      <c r="D644" s="1"/>
    </row>
    <row r="645" spans="1:4" x14ac:dyDescent="0.25">
      <c r="A645" s="1"/>
      <c r="B645" s="1"/>
      <c r="C645" s="1"/>
      <c r="D645" s="1"/>
    </row>
    <row r="646" spans="1:4" x14ac:dyDescent="0.25">
      <c r="A646" s="1"/>
      <c r="B646" s="1"/>
      <c r="C646" s="1"/>
      <c r="D646" s="1"/>
    </row>
    <row r="647" spans="1:4" x14ac:dyDescent="0.25">
      <c r="A647" s="1"/>
      <c r="B647" s="1"/>
      <c r="C647" s="1"/>
      <c r="D647" s="1"/>
    </row>
    <row r="648" spans="1:4" x14ac:dyDescent="0.25">
      <c r="A648" s="1"/>
      <c r="B648" s="1"/>
      <c r="C648" s="1"/>
      <c r="D648" s="1"/>
    </row>
    <row r="649" spans="1:4" x14ac:dyDescent="0.25">
      <c r="A649" s="1"/>
      <c r="B649" s="1"/>
      <c r="C649" s="1"/>
      <c r="D649" s="1"/>
    </row>
    <row r="650" spans="1:4" x14ac:dyDescent="0.25">
      <c r="A650" s="1"/>
      <c r="B650" s="1"/>
      <c r="C650" s="1"/>
      <c r="D650" s="1"/>
    </row>
    <row r="651" spans="1:4" x14ac:dyDescent="0.25">
      <c r="A651" s="1"/>
      <c r="B651" s="1"/>
      <c r="C651" s="1"/>
      <c r="D651" s="1"/>
    </row>
    <row r="652" spans="1:4" x14ac:dyDescent="0.25">
      <c r="A652" s="1"/>
      <c r="B652" s="1"/>
      <c r="C652" s="1"/>
      <c r="D652" s="1"/>
    </row>
    <row r="653" spans="1:4" x14ac:dyDescent="0.25">
      <c r="A653" s="1"/>
      <c r="B653" s="1"/>
      <c r="C653" s="1"/>
      <c r="D653" s="1"/>
    </row>
    <row r="654" spans="1:4" x14ac:dyDescent="0.25">
      <c r="A654" s="1"/>
      <c r="B654" s="1"/>
      <c r="C654" s="1"/>
      <c r="D654" s="1"/>
    </row>
    <row r="655" spans="1:4" x14ac:dyDescent="0.25">
      <c r="A655" s="1"/>
      <c r="B655" s="1"/>
      <c r="C655" s="1"/>
      <c r="D655" s="1"/>
    </row>
    <row r="656" spans="1:4" x14ac:dyDescent="0.25">
      <c r="A656" s="1"/>
      <c r="B656" s="1"/>
      <c r="C656" s="1"/>
      <c r="D656" s="1"/>
    </row>
    <row r="657" spans="1:4" x14ac:dyDescent="0.25">
      <c r="A657" s="1"/>
      <c r="B657" s="1"/>
      <c r="C657" s="1"/>
      <c r="D657" s="1"/>
    </row>
    <row r="658" spans="1:4" x14ac:dyDescent="0.25">
      <c r="A658" s="1"/>
      <c r="B658" s="1"/>
      <c r="C658" s="1"/>
      <c r="D658" s="1"/>
    </row>
    <row r="659" spans="1:4" x14ac:dyDescent="0.25">
      <c r="A659" s="1"/>
      <c r="B659" s="1"/>
      <c r="C659" s="1"/>
      <c r="D659" s="1"/>
    </row>
    <row r="660" spans="1:4" x14ac:dyDescent="0.25">
      <c r="A660" s="1"/>
      <c r="B660" s="1"/>
      <c r="C660" s="1"/>
      <c r="D660" s="1"/>
    </row>
    <row r="661" spans="1:4" x14ac:dyDescent="0.25">
      <c r="A661" s="1"/>
      <c r="B661" s="1"/>
      <c r="C661" s="1"/>
      <c r="D661" s="1"/>
    </row>
    <row r="662" spans="1:4" x14ac:dyDescent="0.25">
      <c r="A662" s="1"/>
      <c r="B662" s="1"/>
      <c r="C662" s="1"/>
      <c r="D662" s="1"/>
    </row>
    <row r="663" spans="1:4" x14ac:dyDescent="0.25">
      <c r="A663" s="1"/>
      <c r="B663" s="1"/>
      <c r="C663" s="1"/>
      <c r="D663" s="1"/>
    </row>
    <row r="664" spans="1:4" x14ac:dyDescent="0.25">
      <c r="A664" s="1"/>
      <c r="B664" s="1"/>
      <c r="C664" s="1"/>
      <c r="D664" s="1"/>
    </row>
    <row r="665" spans="1:4" x14ac:dyDescent="0.25">
      <c r="A665" s="1"/>
      <c r="B665" s="1"/>
      <c r="C665" s="1"/>
      <c r="D665" s="1"/>
    </row>
    <row r="666" spans="1:4" x14ac:dyDescent="0.25">
      <c r="A666" s="1"/>
      <c r="B666" s="1"/>
      <c r="C666" s="1"/>
      <c r="D666" s="1"/>
    </row>
    <row r="667" spans="1:4" x14ac:dyDescent="0.25">
      <c r="A667" s="1"/>
      <c r="B667" s="1"/>
      <c r="C667" s="1"/>
      <c r="D667" s="1"/>
    </row>
    <row r="668" spans="1:4" x14ac:dyDescent="0.25">
      <c r="A668" s="1"/>
      <c r="B668" s="1"/>
      <c r="C668" s="1"/>
      <c r="D668" s="1"/>
    </row>
    <row r="669" spans="1:4" x14ac:dyDescent="0.25">
      <c r="A669" s="1"/>
      <c r="B669" s="1"/>
      <c r="C669" s="1"/>
      <c r="D669" s="1"/>
    </row>
    <row r="670" spans="1:4" x14ac:dyDescent="0.25">
      <c r="A670" s="1"/>
      <c r="B670" s="1"/>
      <c r="C670" s="1"/>
      <c r="D670" s="1"/>
    </row>
    <row r="671" spans="1:4" x14ac:dyDescent="0.25">
      <c r="A671" s="1"/>
      <c r="B671" s="1"/>
      <c r="C671" s="1"/>
      <c r="D671" s="1"/>
    </row>
    <row r="672" spans="1:4" x14ac:dyDescent="0.25">
      <c r="A672" s="1"/>
      <c r="B672" s="1"/>
      <c r="C672" s="1"/>
      <c r="D672" s="1"/>
    </row>
    <row r="673" spans="1:4" x14ac:dyDescent="0.25">
      <c r="A673" s="1"/>
      <c r="B673" s="1"/>
      <c r="C673" s="1"/>
      <c r="D673" s="1"/>
    </row>
    <row r="674" spans="1:4" x14ac:dyDescent="0.25">
      <c r="A674" s="1"/>
      <c r="B674" s="1"/>
      <c r="C674" s="1"/>
      <c r="D674" s="1"/>
    </row>
    <row r="675" spans="1:4" x14ac:dyDescent="0.25">
      <c r="A675" s="1"/>
      <c r="B675" s="1"/>
      <c r="C675" s="1"/>
      <c r="D675" s="1"/>
    </row>
    <row r="676" spans="1:4" x14ac:dyDescent="0.25">
      <c r="A676" s="1"/>
      <c r="B676" s="1"/>
      <c r="C676" s="1"/>
      <c r="D676" s="1"/>
    </row>
    <row r="677" spans="1:4" x14ac:dyDescent="0.25">
      <c r="A677" s="1"/>
      <c r="B677" s="1"/>
      <c r="C677" s="1"/>
      <c r="D677" s="1"/>
    </row>
    <row r="678" spans="1:4" x14ac:dyDescent="0.25">
      <c r="A678" s="1"/>
      <c r="B678" s="1"/>
      <c r="C678" s="1"/>
      <c r="D678" s="1"/>
    </row>
    <row r="679" spans="1:4" x14ac:dyDescent="0.25">
      <c r="A679" s="1"/>
      <c r="B679" s="1"/>
      <c r="C679" s="1"/>
      <c r="D679" s="1"/>
    </row>
    <row r="680" spans="1:4" x14ac:dyDescent="0.25">
      <c r="A680" s="1"/>
      <c r="B680" s="1"/>
      <c r="C680" s="1"/>
      <c r="D680" s="1"/>
    </row>
    <row r="681" spans="1:4" x14ac:dyDescent="0.25">
      <c r="A681" s="1"/>
      <c r="B681" s="1"/>
      <c r="C681" s="1"/>
      <c r="D681" s="1"/>
    </row>
    <row r="682" spans="1:4" x14ac:dyDescent="0.25">
      <c r="A682" s="1"/>
      <c r="B682" s="1"/>
      <c r="C682" s="1"/>
      <c r="D682" s="1"/>
    </row>
    <row r="683" spans="1:4" x14ac:dyDescent="0.25">
      <c r="A683" s="1"/>
      <c r="B683" s="1"/>
      <c r="C683" s="1"/>
      <c r="D683" s="1"/>
    </row>
    <row r="684" spans="1:4" x14ac:dyDescent="0.25">
      <c r="A684" s="1"/>
      <c r="B684" s="1"/>
      <c r="C684" s="1"/>
      <c r="D684" s="1"/>
    </row>
    <row r="685" spans="1:4" x14ac:dyDescent="0.25">
      <c r="A685" s="1"/>
      <c r="B685" s="1"/>
      <c r="C685" s="1"/>
      <c r="D685" s="1"/>
    </row>
    <row r="686" spans="1:4" x14ac:dyDescent="0.25">
      <c r="A686" s="1"/>
      <c r="B686" s="1"/>
      <c r="C686" s="1"/>
      <c r="D686" s="1"/>
    </row>
    <row r="687" spans="1:4" x14ac:dyDescent="0.25">
      <c r="A687" s="1"/>
      <c r="B687" s="1"/>
      <c r="C687" s="1"/>
      <c r="D687" s="1"/>
    </row>
    <row r="688" spans="1:4" x14ac:dyDescent="0.25">
      <c r="A688" s="1"/>
      <c r="B688" s="1"/>
      <c r="C688" s="1"/>
      <c r="D688" s="1"/>
    </row>
    <row r="689" spans="1:4" x14ac:dyDescent="0.25">
      <c r="A689" s="1"/>
      <c r="B689" s="1"/>
      <c r="C689" s="1"/>
      <c r="D689" s="1"/>
    </row>
    <row r="690" spans="1:4" x14ac:dyDescent="0.25">
      <c r="A690" s="1"/>
      <c r="B690" s="1"/>
      <c r="C690" s="1"/>
      <c r="D690" s="1"/>
    </row>
    <row r="691" spans="1:4" x14ac:dyDescent="0.25">
      <c r="A691" s="1"/>
      <c r="B691" s="1"/>
      <c r="C691" s="1"/>
      <c r="D691" s="1"/>
    </row>
    <row r="692" spans="1:4" x14ac:dyDescent="0.25">
      <c r="A692" s="1"/>
      <c r="B692" s="1"/>
      <c r="C692" s="1"/>
      <c r="D692" s="1"/>
    </row>
    <row r="693" spans="1:4" x14ac:dyDescent="0.25">
      <c r="A693" s="1"/>
      <c r="B693" s="1"/>
      <c r="C693" s="1"/>
      <c r="D693" s="1"/>
    </row>
    <row r="694" spans="1:4" x14ac:dyDescent="0.25">
      <c r="A694" s="1"/>
      <c r="B694" s="1"/>
      <c r="C694" s="1"/>
      <c r="D694" s="1"/>
    </row>
    <row r="695" spans="1:4" x14ac:dyDescent="0.25">
      <c r="A695" s="1"/>
      <c r="B695" s="1"/>
      <c r="C695" s="1"/>
      <c r="D695" s="1"/>
    </row>
    <row r="696" spans="1:4" x14ac:dyDescent="0.25">
      <c r="A696" s="1"/>
      <c r="B696" s="1"/>
      <c r="C696" s="1"/>
      <c r="D696" s="1"/>
    </row>
    <row r="697" spans="1:4" x14ac:dyDescent="0.25">
      <c r="A697" s="1"/>
      <c r="B697" s="1"/>
      <c r="C697" s="1"/>
      <c r="D697" s="1"/>
    </row>
    <row r="698" spans="1:4" x14ac:dyDescent="0.25">
      <c r="A698" s="1"/>
      <c r="B698" s="1"/>
      <c r="C698" s="1"/>
      <c r="D698" s="1"/>
    </row>
    <row r="699" spans="1:4" x14ac:dyDescent="0.25">
      <c r="A699" s="1"/>
      <c r="B699" s="1"/>
      <c r="C699" s="1"/>
      <c r="D699" s="1"/>
    </row>
    <row r="700" spans="1:4" x14ac:dyDescent="0.25">
      <c r="A700" s="1"/>
      <c r="B700" s="1"/>
      <c r="C700" s="1"/>
      <c r="D700" s="1"/>
    </row>
    <row r="701" spans="1:4" x14ac:dyDescent="0.25">
      <c r="A701" s="1"/>
      <c r="B701" s="1"/>
      <c r="C701" s="1"/>
      <c r="D701" s="1"/>
    </row>
    <row r="702" spans="1:4" x14ac:dyDescent="0.25">
      <c r="A702" s="1"/>
      <c r="B702" s="1"/>
      <c r="C702" s="1"/>
      <c r="D702" s="1"/>
    </row>
    <row r="703" spans="1:4" x14ac:dyDescent="0.25">
      <c r="A703" s="1"/>
      <c r="B703" s="1"/>
      <c r="C703" s="1"/>
      <c r="D703" s="1"/>
    </row>
    <row r="704" spans="1:4" x14ac:dyDescent="0.25">
      <c r="A704" s="1"/>
      <c r="B704" s="1"/>
      <c r="C704" s="1"/>
      <c r="D704" s="1"/>
    </row>
    <row r="705" spans="1:4" x14ac:dyDescent="0.25">
      <c r="A705" s="1"/>
      <c r="B705" s="1"/>
      <c r="C705" s="1"/>
      <c r="D705" s="1"/>
    </row>
    <row r="706" spans="1:4" x14ac:dyDescent="0.25">
      <c r="A706" s="1"/>
      <c r="B706" s="1"/>
      <c r="C706" s="1"/>
      <c r="D706" s="1"/>
    </row>
    <row r="707" spans="1:4" x14ac:dyDescent="0.25">
      <c r="A707" s="1"/>
      <c r="B707" s="1"/>
      <c r="C707" s="1"/>
      <c r="D707" s="1"/>
    </row>
    <row r="708" spans="1:4" x14ac:dyDescent="0.25">
      <c r="A708" s="1"/>
      <c r="B708" s="1"/>
      <c r="C708" s="1"/>
      <c r="D708" s="1"/>
    </row>
    <row r="709" spans="1:4" x14ac:dyDescent="0.25">
      <c r="A709" s="1"/>
      <c r="B709" s="1"/>
      <c r="C709" s="1"/>
      <c r="D709" s="1"/>
    </row>
    <row r="710" spans="1:4" x14ac:dyDescent="0.25">
      <c r="A710" s="1"/>
      <c r="B710" s="1"/>
      <c r="C710" s="1"/>
      <c r="D710" s="1"/>
    </row>
    <row r="711" spans="1:4" x14ac:dyDescent="0.25">
      <c r="A711" s="1"/>
      <c r="B711" s="1"/>
      <c r="C711" s="1"/>
      <c r="D711" s="1"/>
    </row>
    <row r="712" spans="1:4" x14ac:dyDescent="0.25">
      <c r="A712" s="1"/>
      <c r="B712" s="1"/>
      <c r="C712" s="1"/>
      <c r="D712" s="1"/>
    </row>
    <row r="713" spans="1:4" x14ac:dyDescent="0.25">
      <c r="A713" s="1"/>
      <c r="B713" s="1"/>
      <c r="C713" s="1"/>
      <c r="D713" s="1"/>
    </row>
    <row r="714" spans="1:4" x14ac:dyDescent="0.25">
      <c r="A714" s="1"/>
      <c r="B714" s="1"/>
      <c r="C714" s="1"/>
      <c r="D714" s="1"/>
    </row>
    <row r="715" spans="1:4" x14ac:dyDescent="0.25">
      <c r="A715" s="1"/>
      <c r="B715" s="1"/>
      <c r="C715" s="1"/>
      <c r="D715" s="1"/>
    </row>
    <row r="716" spans="1:4" x14ac:dyDescent="0.25">
      <c r="A716" s="1"/>
      <c r="B716" s="1"/>
      <c r="C716" s="1"/>
      <c r="D716" s="1"/>
    </row>
    <row r="717" spans="1:4" x14ac:dyDescent="0.25">
      <c r="A717" s="1"/>
      <c r="B717" s="1"/>
      <c r="C717" s="1"/>
      <c r="D717" s="1"/>
    </row>
    <row r="718" spans="1:4" x14ac:dyDescent="0.25">
      <c r="A718" s="1"/>
      <c r="B718" s="1"/>
      <c r="C718" s="1"/>
      <c r="D718" s="1"/>
    </row>
    <row r="719" spans="1:4" x14ac:dyDescent="0.25">
      <c r="A719" s="1"/>
      <c r="B719" s="1"/>
      <c r="C719" s="1"/>
      <c r="D719" s="1"/>
    </row>
    <row r="720" spans="1:4" x14ac:dyDescent="0.25">
      <c r="A720" s="1"/>
      <c r="B720" s="1"/>
      <c r="C720" s="1"/>
      <c r="D720" s="1"/>
    </row>
    <row r="721" spans="1:4" x14ac:dyDescent="0.25">
      <c r="A721" s="1"/>
      <c r="B721" s="1"/>
      <c r="C721" s="1"/>
      <c r="D721" s="1"/>
    </row>
    <row r="722" spans="1:4" x14ac:dyDescent="0.25">
      <c r="A722" s="1"/>
      <c r="B722" s="1"/>
      <c r="C722" s="1"/>
      <c r="D722" s="1"/>
    </row>
    <row r="723" spans="1:4" x14ac:dyDescent="0.25">
      <c r="A723" s="1"/>
      <c r="B723" s="1"/>
      <c r="C723" s="1"/>
      <c r="D723" s="1"/>
    </row>
    <row r="724" spans="1:4" x14ac:dyDescent="0.25">
      <c r="A724" s="1"/>
      <c r="B724" s="1"/>
      <c r="C724" s="1"/>
      <c r="D724" s="1"/>
    </row>
    <row r="725" spans="1:4" x14ac:dyDescent="0.25">
      <c r="A725" s="1"/>
      <c r="B725" s="1"/>
      <c r="C725" s="1"/>
      <c r="D725" s="1"/>
    </row>
    <row r="726" spans="1:4" x14ac:dyDescent="0.25">
      <c r="A726" s="1"/>
      <c r="B726" s="1"/>
      <c r="C726" s="1"/>
      <c r="D726" s="1"/>
    </row>
    <row r="727" spans="1:4" x14ac:dyDescent="0.25">
      <c r="A727" s="1"/>
      <c r="B727" s="1"/>
      <c r="C727" s="1"/>
      <c r="D727" s="1"/>
    </row>
    <row r="728" spans="1:4" x14ac:dyDescent="0.25">
      <c r="A728" s="1"/>
      <c r="B728" s="1"/>
      <c r="C728" s="1"/>
      <c r="D728" s="1"/>
    </row>
    <row r="729" spans="1:4" x14ac:dyDescent="0.25">
      <c r="A729" s="1"/>
      <c r="B729" s="1"/>
      <c r="C729" s="1"/>
      <c r="D729" s="1"/>
    </row>
    <row r="730" spans="1:4" x14ac:dyDescent="0.25">
      <c r="A730" s="1"/>
      <c r="B730" s="1"/>
      <c r="C730" s="1"/>
      <c r="D730" s="1"/>
    </row>
    <row r="731" spans="1:4" x14ac:dyDescent="0.25">
      <c r="A731" s="1"/>
      <c r="B731" s="1"/>
      <c r="C731" s="1"/>
      <c r="D731" s="1"/>
    </row>
    <row r="732" spans="1:4" x14ac:dyDescent="0.25">
      <c r="A732" s="1"/>
      <c r="B732" s="1"/>
      <c r="C732" s="1"/>
      <c r="D732" s="1"/>
    </row>
    <row r="733" spans="1:4" x14ac:dyDescent="0.25">
      <c r="A733" s="1"/>
      <c r="B733" s="1"/>
      <c r="C733" s="1"/>
      <c r="D733" s="1"/>
    </row>
    <row r="734" spans="1:4" x14ac:dyDescent="0.25">
      <c r="A734" s="1"/>
      <c r="B734" s="1"/>
      <c r="C734" s="1"/>
      <c r="D734" s="1"/>
    </row>
    <row r="735" spans="1:4" x14ac:dyDescent="0.25">
      <c r="A735" s="1"/>
      <c r="B735" s="1"/>
      <c r="C735" s="1"/>
      <c r="D735" s="1"/>
    </row>
    <row r="736" spans="1:4" x14ac:dyDescent="0.25">
      <c r="A736" s="1"/>
      <c r="B736" s="1"/>
      <c r="C736" s="1"/>
      <c r="D736" s="1"/>
    </row>
    <row r="737" spans="1:4" x14ac:dyDescent="0.25">
      <c r="A737" s="1"/>
      <c r="B737" s="1"/>
      <c r="C737" s="1"/>
      <c r="D737" s="1"/>
    </row>
    <row r="738" spans="1:4" x14ac:dyDescent="0.25">
      <c r="A738" s="1"/>
      <c r="B738" s="1"/>
      <c r="C738" s="1"/>
      <c r="D738" s="1"/>
    </row>
    <row r="739" spans="1:4" x14ac:dyDescent="0.25">
      <c r="A739" s="1"/>
      <c r="B739" s="1"/>
      <c r="C739" s="1"/>
      <c r="D739" s="1"/>
    </row>
    <row r="740" spans="1:4" x14ac:dyDescent="0.25">
      <c r="A740" s="1"/>
      <c r="B740" s="1"/>
      <c r="C740" s="1"/>
      <c r="D740" s="1"/>
    </row>
    <row r="741" spans="1:4" x14ac:dyDescent="0.25">
      <c r="A741" s="1"/>
      <c r="B741" s="1"/>
      <c r="C741" s="1"/>
      <c r="D741" s="1"/>
    </row>
    <row r="742" spans="1:4" x14ac:dyDescent="0.25">
      <c r="A742" s="1"/>
      <c r="B742" s="1"/>
      <c r="C742" s="1"/>
      <c r="D742" s="1"/>
    </row>
    <row r="743" spans="1:4" x14ac:dyDescent="0.25">
      <c r="A743" s="1"/>
      <c r="B743" s="1"/>
      <c r="C743" s="1"/>
      <c r="D743" s="1"/>
    </row>
    <row r="744" spans="1:4" x14ac:dyDescent="0.25">
      <c r="A744" s="1"/>
      <c r="B744" s="1"/>
      <c r="C744" s="1"/>
      <c r="D744" s="1"/>
    </row>
    <row r="745" spans="1:4" x14ac:dyDescent="0.25">
      <c r="A745" s="1"/>
      <c r="B745" s="1"/>
      <c r="C745" s="1"/>
      <c r="D745" s="1"/>
    </row>
    <row r="746" spans="1:4" x14ac:dyDescent="0.25">
      <c r="A746" s="1"/>
      <c r="B746" s="1"/>
      <c r="C746" s="1"/>
      <c r="D746" s="1"/>
    </row>
    <row r="747" spans="1:4" x14ac:dyDescent="0.25">
      <c r="A747" s="1"/>
      <c r="B747" s="1"/>
      <c r="C747" s="1"/>
      <c r="D747" s="1"/>
    </row>
    <row r="748" spans="1:4" x14ac:dyDescent="0.25">
      <c r="A748" s="1"/>
      <c r="B748" s="1"/>
      <c r="C748" s="1"/>
      <c r="D748" s="1"/>
    </row>
    <row r="749" spans="1:4" x14ac:dyDescent="0.25">
      <c r="A749" s="1"/>
      <c r="B749" s="1"/>
      <c r="C749" s="1"/>
      <c r="D749" s="1"/>
    </row>
    <row r="750" spans="1:4" x14ac:dyDescent="0.25">
      <c r="A750" s="1"/>
      <c r="B750" s="1"/>
      <c r="C750" s="1"/>
      <c r="D750" s="1"/>
    </row>
    <row r="751" spans="1:4" x14ac:dyDescent="0.25">
      <c r="A751" s="1"/>
      <c r="B751" s="1"/>
      <c r="C751" s="1"/>
      <c r="D751" s="1"/>
    </row>
    <row r="752" spans="1:4" x14ac:dyDescent="0.25">
      <c r="A752" s="1"/>
      <c r="B752" s="1"/>
      <c r="C752" s="1"/>
      <c r="D752" s="1"/>
    </row>
    <row r="753" spans="1:4" x14ac:dyDescent="0.25">
      <c r="A753" s="1"/>
      <c r="B753" s="1"/>
      <c r="C753" s="1"/>
      <c r="D753" s="1"/>
    </row>
    <row r="754" spans="1:4" x14ac:dyDescent="0.25">
      <c r="A754" s="1"/>
      <c r="B754" s="1"/>
      <c r="C754" s="1"/>
      <c r="D754" s="1"/>
    </row>
    <row r="755" spans="1:4" x14ac:dyDescent="0.25">
      <c r="A755" s="1"/>
      <c r="B755" s="1"/>
      <c r="C755" s="1"/>
      <c r="D755" s="1"/>
    </row>
    <row r="756" spans="1:4" x14ac:dyDescent="0.25">
      <c r="A756" s="1"/>
      <c r="B756" s="1"/>
      <c r="C756" s="1"/>
      <c r="D756" s="1"/>
    </row>
    <row r="757" spans="1:4" x14ac:dyDescent="0.25">
      <c r="A757" s="1"/>
      <c r="B757" s="1"/>
      <c r="C757" s="1"/>
      <c r="D757" s="1"/>
    </row>
    <row r="758" spans="1:4" x14ac:dyDescent="0.25">
      <c r="A758" s="1"/>
      <c r="B758" s="1"/>
      <c r="C758" s="1"/>
      <c r="D758" s="1"/>
    </row>
    <row r="759" spans="1:4" x14ac:dyDescent="0.25">
      <c r="A759" s="1"/>
      <c r="B759" s="1"/>
      <c r="C759" s="1"/>
      <c r="D759" s="1"/>
    </row>
    <row r="760" spans="1:4" x14ac:dyDescent="0.25">
      <c r="A760" s="1"/>
      <c r="B760" s="1"/>
      <c r="C760" s="1"/>
      <c r="D760" s="1"/>
    </row>
    <row r="761" spans="1:4" x14ac:dyDescent="0.25">
      <c r="A761" s="1"/>
      <c r="B761" s="1"/>
      <c r="C761" s="1"/>
      <c r="D761" s="1"/>
    </row>
    <row r="762" spans="1:4" x14ac:dyDescent="0.25">
      <c r="A762" s="1"/>
      <c r="B762" s="1"/>
      <c r="C762" s="1"/>
      <c r="D762" s="1"/>
    </row>
    <row r="763" spans="1:4" x14ac:dyDescent="0.25">
      <c r="A763" s="1"/>
      <c r="B763" s="1"/>
      <c r="C763" s="1"/>
      <c r="D763" s="1"/>
    </row>
    <row r="764" spans="1:4" x14ac:dyDescent="0.25">
      <c r="A764" s="1"/>
      <c r="B764" s="1"/>
      <c r="C764" s="1"/>
      <c r="D764" s="1"/>
    </row>
    <row r="765" spans="1:4" x14ac:dyDescent="0.25">
      <c r="A765" s="1"/>
      <c r="B765" s="1"/>
      <c r="C765" s="1"/>
      <c r="D765" s="1"/>
    </row>
    <row r="766" spans="1:4" x14ac:dyDescent="0.25">
      <c r="A766" s="1"/>
      <c r="B766" s="1"/>
      <c r="C766" s="1"/>
      <c r="D766" s="1"/>
    </row>
    <row r="767" spans="1:4" x14ac:dyDescent="0.25">
      <c r="A767" s="1"/>
      <c r="B767" s="1"/>
      <c r="C767" s="1"/>
      <c r="D767" s="1"/>
    </row>
    <row r="768" spans="1:4" x14ac:dyDescent="0.25">
      <c r="A768" s="1"/>
      <c r="B768" s="1"/>
      <c r="C768" s="1"/>
      <c r="D768" s="1"/>
    </row>
    <row r="769" spans="1:4" x14ac:dyDescent="0.25">
      <c r="A769" s="1"/>
      <c r="B769" s="1"/>
      <c r="C769" s="1"/>
      <c r="D769" s="1"/>
    </row>
    <row r="770" spans="1:4" x14ac:dyDescent="0.25">
      <c r="A770" s="1"/>
      <c r="B770" s="1"/>
      <c r="C770" s="1"/>
      <c r="D770" s="1"/>
    </row>
    <row r="771" spans="1:4" x14ac:dyDescent="0.25">
      <c r="A771" s="1"/>
      <c r="B771" s="1"/>
      <c r="C771" s="1"/>
      <c r="D771" s="1"/>
    </row>
    <row r="772" spans="1:4" x14ac:dyDescent="0.25">
      <c r="A772" s="1"/>
      <c r="B772" s="1"/>
      <c r="C772" s="1"/>
      <c r="D772" s="1"/>
    </row>
    <row r="773" spans="1:4" x14ac:dyDescent="0.25">
      <c r="A773" s="1"/>
      <c r="B773" s="1"/>
      <c r="C773" s="1"/>
      <c r="D773" s="1"/>
    </row>
    <row r="774" spans="1:4" x14ac:dyDescent="0.25">
      <c r="A774" s="1"/>
      <c r="B774" s="1"/>
      <c r="C774" s="1"/>
      <c r="D774" s="1"/>
    </row>
    <row r="775" spans="1:4" x14ac:dyDescent="0.25">
      <c r="A775" s="1"/>
      <c r="B775" s="1"/>
      <c r="C775" s="1"/>
      <c r="D775" s="1"/>
    </row>
    <row r="776" spans="1:4" x14ac:dyDescent="0.25">
      <c r="A776" s="1"/>
      <c r="B776" s="1"/>
      <c r="C776" s="1"/>
      <c r="D776" s="1"/>
    </row>
    <row r="777" spans="1:4" x14ac:dyDescent="0.25">
      <c r="A777" s="1"/>
      <c r="B777" s="1"/>
      <c r="C777" s="1"/>
      <c r="D777" s="1"/>
    </row>
    <row r="778" spans="1:4" x14ac:dyDescent="0.25">
      <c r="A778" s="1"/>
      <c r="B778" s="1"/>
      <c r="C778" s="1"/>
      <c r="D778" s="1"/>
    </row>
    <row r="779" spans="1:4" x14ac:dyDescent="0.25">
      <c r="A779" s="1"/>
      <c r="B779" s="1"/>
      <c r="C779" s="1"/>
      <c r="D779" s="1"/>
    </row>
    <row r="780" spans="1:4" x14ac:dyDescent="0.25">
      <c r="A780" s="1"/>
      <c r="B780" s="1"/>
      <c r="C780" s="1"/>
      <c r="D780" s="1"/>
    </row>
    <row r="781" spans="1:4" x14ac:dyDescent="0.25">
      <c r="A781" s="1"/>
      <c r="B781" s="1"/>
      <c r="C781" s="1"/>
      <c r="D781" s="1"/>
    </row>
    <row r="782" spans="1:4" x14ac:dyDescent="0.25">
      <c r="A782" s="1"/>
      <c r="B782" s="1"/>
      <c r="C782" s="1"/>
      <c r="D782" s="1"/>
    </row>
    <row r="783" spans="1:4" x14ac:dyDescent="0.25">
      <c r="A783" s="1"/>
      <c r="B783" s="1"/>
      <c r="C783" s="1"/>
      <c r="D783" s="1"/>
    </row>
    <row r="784" spans="1:4" x14ac:dyDescent="0.25">
      <c r="A784" s="1"/>
      <c r="B784" s="1"/>
      <c r="C784" s="1"/>
      <c r="D784" s="1"/>
    </row>
    <row r="785" spans="1:4" x14ac:dyDescent="0.25">
      <c r="A785" s="1"/>
      <c r="B785" s="1"/>
      <c r="C785" s="1"/>
      <c r="D785" s="1"/>
    </row>
    <row r="786" spans="1:4" x14ac:dyDescent="0.25">
      <c r="A786" s="1"/>
      <c r="B786" s="1"/>
      <c r="C786" s="1"/>
      <c r="D786" s="1"/>
    </row>
    <row r="787" spans="1:4" x14ac:dyDescent="0.25">
      <c r="A787" s="1"/>
      <c r="B787" s="1"/>
      <c r="C787" s="1"/>
      <c r="D787" s="1"/>
    </row>
    <row r="788" spans="1:4" x14ac:dyDescent="0.25">
      <c r="A788" s="1"/>
      <c r="B788" s="1"/>
      <c r="C788" s="1"/>
      <c r="D788" s="1"/>
    </row>
    <row r="789" spans="1:4" x14ac:dyDescent="0.25">
      <c r="A789" s="1"/>
      <c r="B789" s="1"/>
      <c r="C789" s="1"/>
      <c r="D789" s="1"/>
    </row>
    <row r="790" spans="1:4" x14ac:dyDescent="0.25">
      <c r="A790" s="1"/>
      <c r="B790" s="1"/>
      <c r="C790" s="1"/>
      <c r="D790" s="1"/>
    </row>
    <row r="791" spans="1:4" x14ac:dyDescent="0.25">
      <c r="A791" s="1"/>
      <c r="B791" s="1"/>
      <c r="C791" s="1"/>
      <c r="D791" s="1"/>
    </row>
    <row r="792" spans="1:4" x14ac:dyDescent="0.25">
      <c r="A792" s="1"/>
      <c r="B792" s="1"/>
      <c r="C792" s="1"/>
      <c r="D792" s="1"/>
    </row>
    <row r="793" spans="1:4" x14ac:dyDescent="0.25">
      <c r="A793" s="1"/>
      <c r="B793" s="1"/>
      <c r="C793" s="1"/>
      <c r="D793" s="1"/>
    </row>
    <row r="794" spans="1:4" x14ac:dyDescent="0.25">
      <c r="A794" s="1"/>
      <c r="B794" s="1"/>
      <c r="C794" s="1"/>
      <c r="D794" s="1"/>
    </row>
    <row r="795" spans="1:4" x14ac:dyDescent="0.25">
      <c r="A795" s="1"/>
      <c r="B795" s="1"/>
      <c r="C795" s="1"/>
      <c r="D795" s="1"/>
    </row>
    <row r="796" spans="1:4" x14ac:dyDescent="0.25">
      <c r="A796" s="1"/>
      <c r="B796" s="1"/>
      <c r="C796" s="1"/>
      <c r="D796" s="1"/>
    </row>
    <row r="797" spans="1:4" x14ac:dyDescent="0.25">
      <c r="A797" s="1"/>
      <c r="B797" s="1"/>
      <c r="C797" s="1"/>
      <c r="D797" s="1"/>
    </row>
    <row r="798" spans="1:4" x14ac:dyDescent="0.25">
      <c r="A798" s="1"/>
      <c r="B798" s="1"/>
      <c r="C798" s="1"/>
      <c r="D798" s="1"/>
    </row>
    <row r="799" spans="1:4" x14ac:dyDescent="0.25">
      <c r="A799" s="1"/>
      <c r="B799" s="1"/>
      <c r="C799" s="1"/>
      <c r="D799" s="1"/>
    </row>
    <row r="800" spans="1:4" x14ac:dyDescent="0.25">
      <c r="A800" s="1"/>
      <c r="B800" s="1"/>
      <c r="C800" s="1"/>
      <c r="D800" s="1"/>
    </row>
    <row r="801" spans="1:4" x14ac:dyDescent="0.25">
      <c r="A801" s="1"/>
      <c r="B801" s="1"/>
      <c r="C801" s="1"/>
      <c r="D801" s="1"/>
    </row>
    <row r="802" spans="1:4" x14ac:dyDescent="0.25">
      <c r="A802" s="1"/>
      <c r="B802" s="1"/>
      <c r="C802" s="1"/>
      <c r="D802" s="1"/>
    </row>
    <row r="803" spans="1:4" x14ac:dyDescent="0.25">
      <c r="A803" s="1"/>
      <c r="B803" s="1"/>
      <c r="C803" s="1"/>
      <c r="D803" s="1"/>
    </row>
    <row r="804" spans="1:4" x14ac:dyDescent="0.25">
      <c r="A804" s="1"/>
      <c r="B804" s="1"/>
      <c r="C804" s="1"/>
      <c r="D804" s="1"/>
    </row>
    <row r="805" spans="1:4" x14ac:dyDescent="0.25">
      <c r="A805" s="1"/>
      <c r="B805" s="1"/>
      <c r="C805" s="1"/>
      <c r="D805" s="1"/>
    </row>
    <row r="806" spans="1:4" x14ac:dyDescent="0.25">
      <c r="A806" s="1"/>
      <c r="B806" s="1"/>
      <c r="C806" s="1"/>
      <c r="D806" s="1"/>
    </row>
    <row r="807" spans="1:4" x14ac:dyDescent="0.25">
      <c r="A807" s="1"/>
      <c r="B807" s="1"/>
      <c r="C807" s="1"/>
      <c r="D807" s="1"/>
    </row>
    <row r="808" spans="1:4" x14ac:dyDescent="0.25">
      <c r="A808" s="1"/>
      <c r="B808" s="1"/>
      <c r="C808" s="1"/>
      <c r="D808" s="1"/>
    </row>
    <row r="809" spans="1:4" x14ac:dyDescent="0.25">
      <c r="A809" s="1"/>
      <c r="B809" s="1"/>
      <c r="C809" s="1"/>
      <c r="D809" s="1"/>
    </row>
    <row r="810" spans="1:4" x14ac:dyDescent="0.25">
      <c r="A810" s="1"/>
      <c r="B810" s="1"/>
      <c r="C810" s="1"/>
      <c r="D810" s="1"/>
    </row>
    <row r="811" spans="1:4" x14ac:dyDescent="0.25">
      <c r="A811" s="1"/>
      <c r="B811" s="1"/>
      <c r="C811" s="1"/>
      <c r="D811" s="1"/>
    </row>
    <row r="812" spans="1:4" x14ac:dyDescent="0.25">
      <c r="A812" s="1"/>
      <c r="B812" s="1"/>
      <c r="C812" s="1"/>
      <c r="D812" s="1"/>
    </row>
    <row r="813" spans="1:4" x14ac:dyDescent="0.25">
      <c r="A813" s="1"/>
      <c r="B813" s="1"/>
      <c r="C813" s="1"/>
      <c r="D813" s="1"/>
    </row>
    <row r="814" spans="1:4" x14ac:dyDescent="0.25">
      <c r="A814" s="1"/>
      <c r="B814" s="1"/>
      <c r="C814" s="1"/>
      <c r="D814" s="1"/>
    </row>
    <row r="815" spans="1:4" x14ac:dyDescent="0.25">
      <c r="A815" s="1"/>
      <c r="B815" s="1"/>
      <c r="C815" s="1"/>
      <c r="D815" s="1"/>
    </row>
    <row r="816" spans="1:4" x14ac:dyDescent="0.25">
      <c r="A816" s="1"/>
      <c r="B816" s="1"/>
      <c r="C816" s="1"/>
      <c r="D816" s="1"/>
    </row>
    <row r="817" spans="1:4" x14ac:dyDescent="0.25">
      <c r="A817" s="1"/>
      <c r="B817" s="1"/>
      <c r="C817" s="1"/>
      <c r="D817" s="1"/>
    </row>
    <row r="818" spans="1:4" x14ac:dyDescent="0.25">
      <c r="A818" s="1"/>
      <c r="B818" s="1"/>
      <c r="C818" s="1"/>
      <c r="D818" s="1"/>
    </row>
    <row r="819" spans="1:4" x14ac:dyDescent="0.25">
      <c r="A819" s="1"/>
      <c r="B819" s="1"/>
      <c r="C819" s="1"/>
      <c r="D819" s="1"/>
    </row>
    <row r="820" spans="1:4" x14ac:dyDescent="0.25">
      <c r="A820" s="1"/>
      <c r="B820" s="1"/>
      <c r="C820" s="1"/>
      <c r="D820" s="1"/>
    </row>
    <row r="821" spans="1:4" x14ac:dyDescent="0.25">
      <c r="A821" s="1"/>
      <c r="B821" s="1"/>
      <c r="C821" s="1"/>
      <c r="D821" s="1"/>
    </row>
    <row r="822" spans="1:4" x14ac:dyDescent="0.25">
      <c r="A822" s="1"/>
      <c r="B822" s="1"/>
      <c r="C822" s="1"/>
      <c r="D822" s="1"/>
    </row>
    <row r="823" spans="1:4" x14ac:dyDescent="0.25">
      <c r="A823" s="1"/>
      <c r="B823" s="1"/>
      <c r="C823" s="1"/>
      <c r="D823" s="1"/>
    </row>
    <row r="824" spans="1:4" x14ac:dyDescent="0.25">
      <c r="A824" s="1"/>
      <c r="B824" s="1"/>
      <c r="C824" s="1"/>
      <c r="D824" s="1"/>
    </row>
    <row r="825" spans="1:4" x14ac:dyDescent="0.25">
      <c r="A825" s="1"/>
      <c r="B825" s="1"/>
      <c r="C825" s="1"/>
      <c r="D825" s="1"/>
    </row>
    <row r="826" spans="1:4" x14ac:dyDescent="0.25">
      <c r="A826" s="1"/>
      <c r="B826" s="1"/>
      <c r="C826" s="1"/>
      <c r="D826" s="1"/>
    </row>
    <row r="827" spans="1:4" x14ac:dyDescent="0.25">
      <c r="A827" s="1"/>
      <c r="B827" s="1"/>
      <c r="C827" s="1"/>
      <c r="D827" s="1"/>
    </row>
    <row r="828" spans="1:4" x14ac:dyDescent="0.25">
      <c r="A828" s="1"/>
      <c r="B828" s="1"/>
      <c r="C828" s="1"/>
      <c r="D828" s="1"/>
    </row>
    <row r="829" spans="1:4" x14ac:dyDescent="0.25">
      <c r="A829" s="1"/>
      <c r="B829" s="1"/>
      <c r="C829" s="1"/>
      <c r="D829" s="1"/>
    </row>
    <row r="830" spans="1:4" x14ac:dyDescent="0.25">
      <c r="A830" s="1"/>
      <c r="B830" s="1"/>
      <c r="C830" s="1"/>
      <c r="D830" s="1"/>
    </row>
    <row r="831" spans="1:4" x14ac:dyDescent="0.25">
      <c r="A831" s="1"/>
      <c r="B831" s="1"/>
      <c r="C831" s="1"/>
      <c r="D831" s="1"/>
    </row>
    <row r="832" spans="1:4" x14ac:dyDescent="0.25">
      <c r="A832" s="1"/>
      <c r="B832" s="1"/>
      <c r="C832" s="1"/>
      <c r="D832" s="1"/>
    </row>
    <row r="833" spans="1:4" x14ac:dyDescent="0.25">
      <c r="A833" s="1"/>
      <c r="B833" s="1"/>
      <c r="C833" s="1"/>
      <c r="D833" s="1"/>
    </row>
    <row r="834" spans="1:4" x14ac:dyDescent="0.25">
      <c r="A834" s="1"/>
      <c r="B834" s="1"/>
      <c r="C834" s="1"/>
      <c r="D834" s="1"/>
    </row>
    <row r="835" spans="1:4" x14ac:dyDescent="0.25">
      <c r="A835" s="1"/>
      <c r="B835" s="1"/>
      <c r="C835" s="1"/>
      <c r="D835" s="1"/>
    </row>
    <row r="836" spans="1:4" x14ac:dyDescent="0.25">
      <c r="A836" s="1"/>
      <c r="B836" s="1"/>
      <c r="C836" s="1"/>
      <c r="D836" s="1"/>
    </row>
    <row r="837" spans="1:4" x14ac:dyDescent="0.25">
      <c r="A837" s="1"/>
      <c r="B837" s="1"/>
      <c r="C837" s="1"/>
      <c r="D837" s="1"/>
    </row>
    <row r="838" spans="1:4" x14ac:dyDescent="0.25">
      <c r="A838" s="1"/>
      <c r="B838" s="1"/>
      <c r="C838" s="1"/>
      <c r="D838" s="1"/>
    </row>
    <row r="839" spans="1:4" x14ac:dyDescent="0.25">
      <c r="A839" s="1"/>
      <c r="B839" s="1"/>
      <c r="C839" s="1"/>
      <c r="D839" s="1"/>
    </row>
    <row r="840" spans="1:4" x14ac:dyDescent="0.25">
      <c r="A840" s="1"/>
      <c r="B840" s="1"/>
      <c r="C840" s="1"/>
      <c r="D840" s="1"/>
    </row>
    <row r="841" spans="1:4" x14ac:dyDescent="0.25">
      <c r="A841" s="1"/>
      <c r="B841" s="1"/>
      <c r="C841" s="1"/>
      <c r="D841" s="1"/>
    </row>
    <row r="842" spans="1:4" x14ac:dyDescent="0.25">
      <c r="A842" s="1"/>
      <c r="B842" s="1"/>
      <c r="C842" s="1"/>
      <c r="D842" s="1"/>
    </row>
    <row r="843" spans="1:4" x14ac:dyDescent="0.25">
      <c r="A843" s="1"/>
      <c r="B843" s="1"/>
      <c r="C843" s="1"/>
      <c r="D843" s="1"/>
    </row>
    <row r="844" spans="1:4" x14ac:dyDescent="0.25">
      <c r="A844" s="1"/>
      <c r="B844" s="1"/>
      <c r="C844" s="1"/>
      <c r="D844" s="1"/>
    </row>
    <row r="845" spans="1:4" x14ac:dyDescent="0.25">
      <c r="A845" s="1"/>
      <c r="B845" s="1"/>
      <c r="C845" s="1"/>
      <c r="D845" s="1"/>
    </row>
    <row r="846" spans="1:4" x14ac:dyDescent="0.25">
      <c r="A846" s="1"/>
      <c r="B846" s="1"/>
      <c r="C846" s="1"/>
      <c r="D846" s="1"/>
    </row>
    <row r="847" spans="1:4" x14ac:dyDescent="0.25">
      <c r="A847" s="1"/>
      <c r="B847" s="1"/>
      <c r="C847" s="1"/>
      <c r="D847" s="1"/>
    </row>
    <row r="848" spans="1:4" x14ac:dyDescent="0.25">
      <c r="A848" s="1"/>
      <c r="B848" s="1"/>
      <c r="C848" s="1"/>
      <c r="D848" s="1"/>
    </row>
    <row r="849" spans="1:4" x14ac:dyDescent="0.25">
      <c r="A849" s="1"/>
      <c r="B849" s="1"/>
      <c r="C849" s="1"/>
      <c r="D849" s="1"/>
    </row>
    <row r="850" spans="1:4" x14ac:dyDescent="0.25">
      <c r="A850" s="1"/>
      <c r="B850" s="1"/>
      <c r="C850" s="1"/>
      <c r="D850" s="1"/>
    </row>
    <row r="851" spans="1:4" x14ac:dyDescent="0.25">
      <c r="A851" s="1"/>
      <c r="B851" s="1"/>
      <c r="C851" s="1"/>
      <c r="D851" s="1"/>
    </row>
    <row r="852" spans="1:4" x14ac:dyDescent="0.25">
      <c r="A852" s="1"/>
      <c r="B852" s="1"/>
      <c r="C852" s="1"/>
      <c r="D852" s="1"/>
    </row>
    <row r="853" spans="1:4" x14ac:dyDescent="0.25">
      <c r="A853" s="1"/>
      <c r="B853" s="1"/>
      <c r="C853" s="1"/>
      <c r="D853" s="1"/>
    </row>
    <row r="854" spans="1:4" x14ac:dyDescent="0.25">
      <c r="A854" s="1"/>
      <c r="B854" s="1"/>
      <c r="C854" s="1"/>
      <c r="D854" s="1"/>
    </row>
    <row r="855" spans="1:4" x14ac:dyDescent="0.25">
      <c r="A855" s="1"/>
      <c r="B855" s="1"/>
      <c r="C855" s="1"/>
      <c r="D855" s="1"/>
    </row>
    <row r="856" spans="1:4" x14ac:dyDescent="0.25">
      <c r="A856" s="1"/>
      <c r="B856" s="1"/>
      <c r="C856" s="1"/>
      <c r="D856" s="1"/>
    </row>
    <row r="857" spans="1:4" x14ac:dyDescent="0.25">
      <c r="A857" s="1"/>
      <c r="B857" s="1"/>
      <c r="C857" s="1"/>
      <c r="D857" s="1"/>
    </row>
    <row r="858" spans="1:4" x14ac:dyDescent="0.25">
      <c r="A858" s="1"/>
      <c r="B858" s="1"/>
      <c r="C858" s="1"/>
      <c r="D858" s="1"/>
    </row>
    <row r="859" spans="1:4" x14ac:dyDescent="0.25">
      <c r="A859" s="1"/>
      <c r="B859" s="1"/>
      <c r="C859" s="1"/>
      <c r="D859" s="1"/>
    </row>
    <row r="860" spans="1:4" x14ac:dyDescent="0.25">
      <c r="A860" s="1"/>
      <c r="B860" s="1"/>
      <c r="C860" s="1"/>
      <c r="D860" s="1"/>
    </row>
    <row r="861" spans="1:4" x14ac:dyDescent="0.25">
      <c r="A861" s="1"/>
      <c r="B861" s="1"/>
      <c r="C861" s="1"/>
      <c r="D861" s="1"/>
    </row>
    <row r="862" spans="1:4" x14ac:dyDescent="0.25">
      <c r="A862" s="1"/>
      <c r="B862" s="1"/>
      <c r="C862" s="1"/>
      <c r="D862" s="1"/>
    </row>
    <row r="863" spans="1:4" x14ac:dyDescent="0.25">
      <c r="A863" s="1"/>
      <c r="B863" s="1"/>
      <c r="C863" s="1"/>
      <c r="D863" s="1"/>
    </row>
    <row r="864" spans="1:4" x14ac:dyDescent="0.25">
      <c r="A864" s="1"/>
      <c r="B864" s="1"/>
      <c r="C864" s="1"/>
      <c r="D864" s="1"/>
    </row>
    <row r="865" spans="1:4" x14ac:dyDescent="0.25">
      <c r="A865" s="1"/>
      <c r="B865" s="1"/>
      <c r="C865" s="1"/>
      <c r="D865" s="1"/>
    </row>
    <row r="866" spans="1:4" x14ac:dyDescent="0.25">
      <c r="A866" s="1"/>
      <c r="B866" s="1"/>
      <c r="C866" s="1"/>
      <c r="D866" s="1"/>
    </row>
    <row r="867" spans="1:4" x14ac:dyDescent="0.25">
      <c r="A867" s="1"/>
      <c r="B867" s="1"/>
      <c r="C867" s="1"/>
      <c r="D867" s="1"/>
    </row>
    <row r="868" spans="1:4" x14ac:dyDescent="0.25">
      <c r="A868" s="1"/>
      <c r="B868" s="1"/>
      <c r="C868" s="1"/>
      <c r="D868" s="1"/>
    </row>
    <row r="869" spans="1:4" x14ac:dyDescent="0.25">
      <c r="A869" s="1"/>
      <c r="B869" s="1"/>
      <c r="C869" s="1"/>
      <c r="D869" s="1"/>
    </row>
    <row r="870" spans="1:4" x14ac:dyDescent="0.25">
      <c r="A870" s="1"/>
      <c r="B870" s="1"/>
      <c r="C870" s="1"/>
      <c r="D870" s="1"/>
    </row>
    <row r="871" spans="1:4" x14ac:dyDescent="0.25">
      <c r="A871" s="1"/>
      <c r="B871" s="1"/>
      <c r="C871" s="1"/>
      <c r="D871" s="1"/>
    </row>
    <row r="872" spans="1:4" x14ac:dyDescent="0.25">
      <c r="A872" s="1"/>
      <c r="B872" s="1"/>
      <c r="C872" s="1"/>
      <c r="D872" s="1"/>
    </row>
    <row r="873" spans="1:4" x14ac:dyDescent="0.25">
      <c r="A873" s="1"/>
      <c r="B873" s="1"/>
      <c r="C873" s="1"/>
      <c r="D873" s="1"/>
    </row>
    <row r="874" spans="1:4" x14ac:dyDescent="0.25">
      <c r="A874" s="1"/>
      <c r="B874" s="1"/>
      <c r="C874" s="1"/>
      <c r="D874" s="1"/>
    </row>
    <row r="875" spans="1:4" x14ac:dyDescent="0.25">
      <c r="A875" s="1"/>
      <c r="B875" s="1"/>
      <c r="C875" s="1"/>
      <c r="D875" s="1"/>
    </row>
    <row r="876" spans="1:4" x14ac:dyDescent="0.25">
      <c r="A876" s="1"/>
      <c r="B876" s="1"/>
      <c r="C876" s="1"/>
      <c r="D876" s="1"/>
    </row>
    <row r="877" spans="1:4" x14ac:dyDescent="0.25">
      <c r="A877" s="1"/>
      <c r="B877" s="1"/>
      <c r="C877" s="1"/>
      <c r="D877" s="1"/>
    </row>
    <row r="878" spans="1:4" x14ac:dyDescent="0.25">
      <c r="A878" s="1"/>
      <c r="B878" s="1"/>
      <c r="C878" s="1"/>
      <c r="D878" s="1"/>
    </row>
    <row r="879" spans="1:4" x14ac:dyDescent="0.25">
      <c r="A879" s="1"/>
      <c r="B879" s="1"/>
      <c r="C879" s="1"/>
      <c r="D879" s="1"/>
    </row>
    <row r="880" spans="1:4" x14ac:dyDescent="0.25">
      <c r="A880" s="1"/>
      <c r="B880" s="1"/>
      <c r="C880" s="1"/>
      <c r="D880" s="1"/>
    </row>
    <row r="881" spans="1:4" x14ac:dyDescent="0.25">
      <c r="A881" s="1"/>
      <c r="B881" s="1"/>
      <c r="C881" s="1"/>
      <c r="D881" s="1"/>
    </row>
    <row r="882" spans="1:4" x14ac:dyDescent="0.25">
      <c r="A882" s="1"/>
      <c r="B882" s="1"/>
      <c r="C882" s="1"/>
      <c r="D882" s="1"/>
    </row>
    <row r="883" spans="1:4" x14ac:dyDescent="0.25">
      <c r="A883" s="1"/>
      <c r="B883" s="1"/>
      <c r="C883" s="1"/>
      <c r="D883" s="1"/>
    </row>
    <row r="884" spans="1:4" x14ac:dyDescent="0.25">
      <c r="A884" s="1"/>
      <c r="B884" s="1"/>
      <c r="C884" s="1"/>
      <c r="D884" s="1"/>
    </row>
    <row r="885" spans="1:4" x14ac:dyDescent="0.25">
      <c r="A885" s="1"/>
      <c r="B885" s="1"/>
      <c r="C885" s="1"/>
      <c r="D885" s="1"/>
    </row>
    <row r="886" spans="1:4" x14ac:dyDescent="0.25">
      <c r="A886" s="1"/>
      <c r="B886" s="1"/>
      <c r="C886" s="1"/>
      <c r="D886" s="1"/>
    </row>
    <row r="887" spans="1:4" x14ac:dyDescent="0.25">
      <c r="A887" s="1"/>
      <c r="B887" s="1"/>
      <c r="C887" s="1"/>
      <c r="D887" s="1"/>
    </row>
    <row r="888" spans="1:4" x14ac:dyDescent="0.25">
      <c r="A888" s="1"/>
      <c r="B888" s="1"/>
      <c r="C888" s="1"/>
      <c r="D888" s="1"/>
    </row>
    <row r="889" spans="1:4" x14ac:dyDescent="0.25">
      <c r="A889" s="1"/>
      <c r="B889" s="1"/>
      <c r="C889" s="1"/>
      <c r="D889" s="1"/>
    </row>
    <row r="890" spans="1:4" x14ac:dyDescent="0.25">
      <c r="A890" s="1"/>
      <c r="B890" s="1"/>
      <c r="C890" s="1"/>
      <c r="D890" s="1"/>
    </row>
    <row r="891" spans="1:4" x14ac:dyDescent="0.25">
      <c r="A891" s="1"/>
      <c r="B891" s="1"/>
      <c r="C891" s="1"/>
      <c r="D891" s="1"/>
    </row>
    <row r="892" spans="1:4" x14ac:dyDescent="0.25">
      <c r="A892" s="1"/>
      <c r="B892" s="1"/>
      <c r="C892" s="1"/>
      <c r="D892" s="1"/>
    </row>
  </sheetData>
  <mergeCells count="3">
    <mergeCell ref="A2:C2"/>
    <mergeCell ref="A3:B3"/>
    <mergeCell ref="C3:D3"/>
  </mergeCells>
  <hyperlinks>
    <hyperlink ref="A3" location="_ftn1" display="_ftn1" xr:uid="{EB668A63-1CF7-45E0-BB07-50A215345352}"/>
    <hyperlink ref="C12" location="LEXIQUE!A1" tooltip="Les « subventions d’exploitation » sont des aides financières accordées par l'Etat, les collectivités publiques ou des tiers, qui ne sont ni des fonds de dotation, ni des subventions d'investissement. Elles sont destinées à faire face à des charges" display="74 - Subventions d’exploitation[2]" xr:uid="{182821DC-1C59-40FD-9131-D8BE54FE6A4C}"/>
    <hyperlink ref="A5" location="LEXIQUE!A1" tooltip="Les « achats » regroupent toutes les acquisitions, quelles soient matérielles ou non, moyennant le paiement d’un prix." display="60 - Achats " xr:uid="{22FB66CF-01B3-4247-828D-A43B0C8A3DA4}"/>
    <hyperlink ref="A14" location="LEXIQUE!A1" tooltip="Les « services extérieurs » comprennent à la fois, le paiement de prestations de services, temporaires ou récurrentes," display="61 - Services extérieurs" xr:uid="{81FE3D92-866B-471E-A252-47A70F631220}"/>
    <hyperlink ref="A26" location="LEXIQUE!A1" tooltip="Les « autre services extérieurs » portent sur les rémunérations de libéraux et d’intervenants, les frais de publicités/ publications, frais postaux et bancaires etc." display="62 - Autres services extérieurs" xr:uid="{C780C12D-1E45-4A1F-897D-17B6DCDB0FCF}"/>
    <hyperlink ref="A36" location="LEXIQUE!A1" tooltip="Les « impôts, taxes et assimilés » correspondent à des versements obligatoires à destination de l’Etat ou autre autorité publique" display="63 - Impôts et taxes" xr:uid="{7EA0D2D8-4414-4F4A-B08E-0B25D31F7760}"/>
    <hyperlink ref="A39" location="LEXIQUE!A1" tooltip="Les « charges de personnel » visent le paiement des salariés de l’association ainsi que les charges afférentes" display="64 - Charges de personnel " xr:uid="{21FA2649-8E53-41E5-886A-51EA8A7A41C4}"/>
    <hyperlink ref="A44" location="LEXIQUE!A6" tooltip="Les « autre charges » sont des dépenses qui n’ont pu être renseignées dans une des autres catégories de dépenses" display="65 - Autres charges de gestion courante" xr:uid="{145B8366-8F3F-429C-A630-855A8D13919E}"/>
    <hyperlink ref="A52" location="LEXIQUE!A1" tooltip="Les « dotations » sont des dépenses qui prennent en compte le renouvellement et l’achat des biens de la structure (amortissement) et la survenance d’un risque potentiel impliquant des pertes financières pour la structure (provision)." display="68 - Dotations aux amortissements, provisions" xr:uid="{4B565F1D-9C9E-4D5F-86BB-9BDA6B4C2DCD}"/>
    <hyperlink ref="A53" location="LEXIQUE!A1" tooltip="Impôt sur les bénéfices pour les associations qui y sont soumises, y compris au taux réduit, sur les revenus du patrimoine des organismes sans but lucratif ; Participation des salariés aux résultats (obligatoire si &gt; 50 salariés)" display="69 - Impôt sur les sociétés" xr:uid="{B65EB1C3-376D-47E5-84B5-9A65F0B2FE48}"/>
    <hyperlink ref="C52" location="LEXIQUE!A1" tooltip="Les « reprises sur amortissements et provisions » sont des dépenses qui avaient été prévues mais qui n’ont pas été réalisées, notamment issue de la différence entre les dotations effectuées au cours d’exercices antérieurs et de la dépréciation économique " display="78 - Reprises sur amortissements et provisions" xr:uid="{D89D2724-0546-4B22-8A89-BE3EDE96392D}"/>
    <hyperlink ref="C5" location="LEXIQUE!B1" tooltip="Les « ventes » regroupent toutes les ressources liées à la cession moyennant le paiement d’un prix de marchandises, billetterie, prestations de services etc." display="70 - Ventes de produits finis, prestations de services" xr:uid="{68F5B3F9-1FEE-4644-8C3A-51C03849678F}"/>
    <hyperlink ref="C41" location="LEXIQUE!B1" tooltip="Les « autre produits de gestion courante » sont les ressources de la structure issues de son activité normale et habituelle telles que les cotisations de ses membres etc." display="75 - Autres produits de gestion courante" xr:uid="{755A7BFC-83D9-4243-842A-56884A44278C}"/>
    <hyperlink ref="C48" location="LEXIQUE!A1" tooltip="Les « produits financiers » sont les ressources de la structure tirées de ses activités financières (intérêts des comptes, gains sur cessions, risques, change etc)" display="76 - Produits financiers" xr:uid="{A1460A66-EE3C-493F-B4B2-FDC406F49BD0}"/>
    <hyperlink ref="C49" location="LEXIQUE!A1" tooltip="Les « produits exceptionnels » sont les ressources qui ne sont pas directement issues de l’activité normale de la structure et qui ont un caractère exceptionnel (exemple : vente d’un véhicule)." display="77 - Produits exceptionnels" xr:uid="{E4875EE3-56F8-4926-8A2C-F1945B487B70}"/>
    <hyperlink ref="C53" location="LEXIQUE!B1" tooltip="Le transfert de charges permet de neutraliser une charge d’exploitation" display="79 - Transfert de charges" xr:uid="{8921A215-27B9-4173-84C6-BBAFAD61E77F}"/>
    <hyperlink ref="A49" location="LEXIQUE!A1" tooltip="Les « charges exceptionnelles » sont des dépenses qui ne sont pas liées à l’activité normale de la structure (pénalités, amendes etc) et qui ont un caractère exceptionnel." display="67 - Charges exceptionnelles" xr:uid="{91AA8F7B-9815-47FA-868F-6B9F441B62D7}"/>
    <hyperlink ref="A48" location="LEXIQUE!A1" tooltip="Les « charges financières » se composent des intérêts des emprunts, des Agios bancaires etc" display="66 - Charges Financières" xr:uid="{67E712B8-DA50-45E2-99CB-5F830DE7E957}"/>
    <hyperlink ref="C11" location="LEXIQUE!C5" display="73 – Dotations et produits de tarification" xr:uid="{E3BC7D5D-3980-46E9-9F3D-1785967B90AB}"/>
  </hyperlinks>
  <printOptions horizontalCentered="1" verticalCentered="1"/>
  <pageMargins left="0.23622047244094491" right="0.23622047244094491" top="0.55118110236220474" bottom="0.35433070866141736" header="0" footer="0"/>
  <pageSetup paperSize="9" scale="5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E8980-5492-4F65-86F3-4DEB6EE3611E}">
  <dimension ref="A2:L755"/>
  <sheetViews>
    <sheetView tabSelected="1" topLeftCell="A43" zoomScale="50" zoomScaleNormal="50" workbookViewId="0">
      <selection activeCell="D7" sqref="D7"/>
    </sheetView>
  </sheetViews>
  <sheetFormatPr baseColWidth="10" defaultRowHeight="15" x14ac:dyDescent="0.25"/>
  <cols>
    <col min="1" max="1" width="48.85546875" customWidth="1"/>
    <col min="2" max="3" width="22.42578125" customWidth="1"/>
    <col min="4" max="4" width="22.42578125" style="99" customWidth="1"/>
    <col min="5" max="5" width="26.140625" customWidth="1"/>
    <col min="6" max="8" width="25" customWidth="1"/>
    <col min="9" max="9" width="26.140625" customWidth="1"/>
    <col min="10" max="10" width="25" customWidth="1"/>
    <col min="11" max="11" width="19.28515625" customWidth="1"/>
    <col min="12" max="12" width="14.85546875" customWidth="1"/>
  </cols>
  <sheetData>
    <row r="2" spans="1:12" ht="15.75" thickBot="1" x14ac:dyDescent="0.3"/>
    <row r="3" spans="1:12" ht="29.25" thickBot="1" x14ac:dyDescent="0.3">
      <c r="A3" s="80" t="s">
        <v>0</v>
      </c>
      <c r="B3" s="81"/>
      <c r="C3" s="81"/>
      <c r="D3" s="100"/>
      <c r="E3" s="66">
        <v>0.2</v>
      </c>
      <c r="F3" s="67">
        <v>0.03</v>
      </c>
      <c r="G3" s="68">
        <v>7.0000000000000007E-2</v>
      </c>
      <c r="H3" s="69">
        <v>0.14000000000000001</v>
      </c>
      <c r="I3" s="70">
        <v>0.36</v>
      </c>
      <c r="J3" s="67">
        <v>0.06</v>
      </c>
      <c r="K3" s="67">
        <v>0.14000000000000001</v>
      </c>
      <c r="L3" s="72">
        <f>SUM(E3:K3)</f>
        <v>1</v>
      </c>
    </row>
    <row r="4" spans="1:12" ht="93.75" thickBot="1" x14ac:dyDescent="0.3">
      <c r="A4" s="3"/>
      <c r="B4" s="63" t="s">
        <v>83</v>
      </c>
      <c r="C4" s="79" t="s">
        <v>81</v>
      </c>
      <c r="D4" s="101" t="s">
        <v>82</v>
      </c>
      <c r="E4" s="89" t="s">
        <v>76</v>
      </c>
      <c r="F4" s="89" t="s">
        <v>74</v>
      </c>
      <c r="G4" s="89" t="s">
        <v>77</v>
      </c>
      <c r="H4" s="89" t="s">
        <v>78</v>
      </c>
      <c r="I4" s="89" t="s">
        <v>79</v>
      </c>
      <c r="J4" s="89" t="s">
        <v>80</v>
      </c>
      <c r="K4" s="89" t="s">
        <v>75</v>
      </c>
      <c r="L4" s="85"/>
    </row>
    <row r="5" spans="1:12" ht="21.75" thickBot="1" x14ac:dyDescent="0.4">
      <c r="A5" s="5" t="s">
        <v>2</v>
      </c>
      <c r="B5" s="42">
        <f>SUM(B6:B11)</f>
        <v>62700</v>
      </c>
      <c r="C5" s="42">
        <f>B5*0.2274</f>
        <v>14257.98</v>
      </c>
      <c r="D5" s="102">
        <f>B5*0.7726</f>
        <v>48442.02</v>
      </c>
      <c r="E5" s="82">
        <f>D5*$E$3</f>
        <v>9688.4040000000005</v>
      </c>
      <c r="F5" s="83">
        <f>D5*$F$3</f>
        <v>1453.2605999999998</v>
      </c>
      <c r="G5" s="83">
        <f>D5*$G$3</f>
        <v>3390.9414000000002</v>
      </c>
      <c r="H5" s="83">
        <f>D5*$H$3</f>
        <v>6781.8828000000003</v>
      </c>
      <c r="I5" s="82">
        <f>D5*$I$3</f>
        <v>17439.127199999999</v>
      </c>
      <c r="J5" s="83">
        <f>D5*$J$3</f>
        <v>2906.5211999999997</v>
      </c>
      <c r="K5" s="83">
        <f>D5*$K$3</f>
        <v>6781.8828000000003</v>
      </c>
      <c r="L5" s="86">
        <f>SUM(E5:K5)</f>
        <v>48442.02</v>
      </c>
    </row>
    <row r="6" spans="1:12" ht="42" x14ac:dyDescent="0.35">
      <c r="A6" s="7" t="s">
        <v>4</v>
      </c>
      <c r="B6" s="47"/>
      <c r="C6" s="47">
        <f t="shared" ref="C6:C50" si="0">B6*0.22</f>
        <v>0</v>
      </c>
      <c r="D6" s="103">
        <f>B6*0.78</f>
        <v>0</v>
      </c>
      <c r="E6" s="64">
        <f t="shared" ref="E6:E51" si="1">D6*$E$3</f>
        <v>0</v>
      </c>
      <c r="F6" s="65">
        <f t="shared" ref="F6:F51" si="2">D6*$F$3</f>
        <v>0</v>
      </c>
      <c r="G6" s="65">
        <f t="shared" ref="G6:G51" si="3">D6*$G$3</f>
        <v>0</v>
      </c>
      <c r="H6" s="65">
        <f t="shared" ref="H6:H51" si="4">D6*$H$3</f>
        <v>0</v>
      </c>
      <c r="I6" s="64">
        <f t="shared" ref="I6:I51" si="5">D6*$I$3</f>
        <v>0</v>
      </c>
      <c r="J6" s="65">
        <f t="shared" ref="J6:J51" si="6">D6*$J$3</f>
        <v>0</v>
      </c>
      <c r="K6" s="65">
        <f t="shared" ref="K6:K51" si="7">D6*$K$3</f>
        <v>0</v>
      </c>
      <c r="L6" s="87"/>
    </row>
    <row r="7" spans="1:12" ht="42" x14ac:dyDescent="0.35">
      <c r="A7" s="8" t="s">
        <v>6</v>
      </c>
      <c r="B7" s="48"/>
      <c r="C7" s="48">
        <f t="shared" si="0"/>
        <v>0</v>
      </c>
      <c r="D7" s="104">
        <f>B7*0.78</f>
        <v>0</v>
      </c>
      <c r="E7" s="64">
        <f t="shared" si="1"/>
        <v>0</v>
      </c>
      <c r="F7" s="65">
        <f t="shared" si="2"/>
        <v>0</v>
      </c>
      <c r="G7" s="65">
        <f t="shared" si="3"/>
        <v>0</v>
      </c>
      <c r="H7" s="65">
        <f t="shared" si="4"/>
        <v>0</v>
      </c>
      <c r="I7" s="64">
        <f t="shared" si="5"/>
        <v>0</v>
      </c>
      <c r="J7" s="65">
        <f t="shared" si="6"/>
        <v>0</v>
      </c>
      <c r="K7" s="65">
        <f t="shared" si="7"/>
        <v>0</v>
      </c>
      <c r="L7" s="87"/>
    </row>
    <row r="8" spans="1:12" ht="21" x14ac:dyDescent="0.35">
      <c r="A8" s="9" t="s">
        <v>8</v>
      </c>
      <c r="B8" s="56">
        <v>40000</v>
      </c>
      <c r="C8" s="56">
        <f>B8*0.2274</f>
        <v>9096</v>
      </c>
      <c r="D8" s="105">
        <f>B8*0.7726</f>
        <v>30903.999999999996</v>
      </c>
      <c r="E8" s="64">
        <f t="shared" si="1"/>
        <v>6180.7999999999993</v>
      </c>
      <c r="F8" s="65">
        <f t="shared" si="2"/>
        <v>927.11999999999989</v>
      </c>
      <c r="G8" s="65">
        <f t="shared" si="3"/>
        <v>2163.2799999999997</v>
      </c>
      <c r="H8" s="65">
        <f t="shared" si="4"/>
        <v>4326.5599999999995</v>
      </c>
      <c r="I8" s="64">
        <f t="shared" si="5"/>
        <v>11125.439999999999</v>
      </c>
      <c r="J8" s="65">
        <f t="shared" si="6"/>
        <v>1854.2399999999998</v>
      </c>
      <c r="K8" s="65">
        <f t="shared" si="7"/>
        <v>4326.5599999999995</v>
      </c>
      <c r="L8" s="87"/>
    </row>
    <row r="9" spans="1:12" ht="42" x14ac:dyDescent="0.35">
      <c r="A9" s="8" t="s">
        <v>10</v>
      </c>
      <c r="B9" s="48">
        <v>3000</v>
      </c>
      <c r="C9" s="48">
        <f>B9*0.2274</f>
        <v>682.19999999999993</v>
      </c>
      <c r="D9" s="104">
        <f>B9*0.7726</f>
        <v>2317.7999999999997</v>
      </c>
      <c r="E9" s="64">
        <f t="shared" si="1"/>
        <v>463.55999999999995</v>
      </c>
      <c r="F9" s="65">
        <f t="shared" si="2"/>
        <v>69.533999999999992</v>
      </c>
      <c r="G9" s="65">
        <f t="shared" si="3"/>
        <v>162.24600000000001</v>
      </c>
      <c r="H9" s="65">
        <f t="shared" si="4"/>
        <v>324.49200000000002</v>
      </c>
      <c r="I9" s="64">
        <f t="shared" si="5"/>
        <v>834.4079999999999</v>
      </c>
      <c r="J9" s="65">
        <f t="shared" si="6"/>
        <v>139.06799999999998</v>
      </c>
      <c r="K9" s="65">
        <f t="shared" si="7"/>
        <v>324.49200000000002</v>
      </c>
      <c r="L9" s="87"/>
    </row>
    <row r="10" spans="1:12" ht="21" x14ac:dyDescent="0.35">
      <c r="A10" s="8" t="s">
        <v>12</v>
      </c>
      <c r="B10" s="48">
        <v>5800</v>
      </c>
      <c r="C10" s="48">
        <f>B10*0.2274</f>
        <v>1318.9199999999998</v>
      </c>
      <c r="D10" s="104">
        <f>B10*0.7726</f>
        <v>4481.08</v>
      </c>
      <c r="E10" s="64">
        <f t="shared" si="1"/>
        <v>896.21600000000001</v>
      </c>
      <c r="F10" s="65">
        <f t="shared" si="2"/>
        <v>134.4324</v>
      </c>
      <c r="G10" s="65">
        <f t="shared" si="3"/>
        <v>313.67560000000003</v>
      </c>
      <c r="H10" s="65">
        <f t="shared" si="4"/>
        <v>627.35120000000006</v>
      </c>
      <c r="I10" s="64">
        <f t="shared" si="5"/>
        <v>1613.1887999999999</v>
      </c>
      <c r="J10" s="65">
        <f t="shared" si="6"/>
        <v>268.8648</v>
      </c>
      <c r="K10" s="65">
        <f t="shared" si="7"/>
        <v>627.35120000000006</v>
      </c>
      <c r="L10" s="87"/>
    </row>
    <row r="11" spans="1:12" ht="21.75" thickBot="1" x14ac:dyDescent="0.4">
      <c r="A11" s="10" t="s">
        <v>14</v>
      </c>
      <c r="B11" s="49">
        <v>13900</v>
      </c>
      <c r="C11" s="49">
        <f>B11*0.2274</f>
        <v>3160.8599999999997</v>
      </c>
      <c r="D11" s="106">
        <f>B11*0.7726</f>
        <v>10739.14</v>
      </c>
      <c r="E11" s="64">
        <f t="shared" si="1"/>
        <v>2147.828</v>
      </c>
      <c r="F11" s="65">
        <f t="shared" si="2"/>
        <v>322.17419999999998</v>
      </c>
      <c r="G11" s="65">
        <f t="shared" si="3"/>
        <v>751.73980000000006</v>
      </c>
      <c r="H11" s="65">
        <f t="shared" si="4"/>
        <v>1503.4796000000001</v>
      </c>
      <c r="I11" s="64">
        <f t="shared" si="5"/>
        <v>3866.0903999999996</v>
      </c>
      <c r="J11" s="65">
        <f t="shared" si="6"/>
        <v>644.34839999999997</v>
      </c>
      <c r="K11" s="65">
        <f t="shared" si="7"/>
        <v>1503.4796000000001</v>
      </c>
      <c r="L11" s="87"/>
    </row>
    <row r="12" spans="1:12" ht="21.75" thickBot="1" x14ac:dyDescent="0.4">
      <c r="A12" s="12"/>
      <c r="B12" s="13"/>
      <c r="C12" s="13">
        <f t="shared" si="0"/>
        <v>0</v>
      </c>
      <c r="D12" s="107">
        <f>B12*0.78</f>
        <v>0</v>
      </c>
      <c r="E12" s="13"/>
      <c r="F12" s="13"/>
      <c r="G12" s="13"/>
      <c r="H12" s="13"/>
      <c r="I12" s="13"/>
      <c r="J12" s="13"/>
      <c r="K12" s="13"/>
      <c r="L12" s="87"/>
    </row>
    <row r="13" spans="1:12" ht="21.75" thickBot="1" x14ac:dyDescent="0.4">
      <c r="A13" s="14"/>
      <c r="B13" s="13"/>
      <c r="C13" s="13">
        <f t="shared" si="0"/>
        <v>0</v>
      </c>
      <c r="D13" s="107">
        <f>B13*0.78</f>
        <v>0</v>
      </c>
      <c r="E13" s="13"/>
      <c r="F13" s="13"/>
      <c r="G13" s="13"/>
      <c r="H13" s="13"/>
      <c r="I13" s="13"/>
      <c r="J13" s="13"/>
      <c r="K13" s="13"/>
      <c r="L13" s="87"/>
    </row>
    <row r="14" spans="1:12" ht="21.75" thickBot="1" x14ac:dyDescent="0.4">
      <c r="A14" s="5" t="s">
        <v>18</v>
      </c>
      <c r="B14" s="42">
        <f>SUM(B15:B20)</f>
        <v>73300</v>
      </c>
      <c r="C14" s="42">
        <f>B14*0.2274</f>
        <v>16668.419999999998</v>
      </c>
      <c r="D14" s="102">
        <f>B14*0.7726</f>
        <v>56631.579999999994</v>
      </c>
      <c r="E14" s="82">
        <f t="shared" si="1"/>
        <v>11326.315999999999</v>
      </c>
      <c r="F14" s="83">
        <f t="shared" si="2"/>
        <v>1698.9473999999998</v>
      </c>
      <c r="G14" s="83">
        <f t="shared" si="3"/>
        <v>3964.2105999999999</v>
      </c>
      <c r="H14" s="83">
        <f t="shared" si="4"/>
        <v>7928.4211999999998</v>
      </c>
      <c r="I14" s="82">
        <f t="shared" si="5"/>
        <v>20387.368799999997</v>
      </c>
      <c r="J14" s="83">
        <f t="shared" si="6"/>
        <v>3397.8947999999996</v>
      </c>
      <c r="K14" s="83">
        <f t="shared" si="7"/>
        <v>7928.4211999999998</v>
      </c>
      <c r="L14" s="86">
        <f>SUM(E14:K14)</f>
        <v>56631.579999999994</v>
      </c>
    </row>
    <row r="15" spans="1:12" ht="21" x14ac:dyDescent="0.35">
      <c r="A15" s="7" t="s">
        <v>19</v>
      </c>
      <c r="B15" s="50"/>
      <c r="C15" s="50">
        <f t="shared" si="0"/>
        <v>0</v>
      </c>
      <c r="D15" s="108">
        <f>B15*0.78</f>
        <v>0</v>
      </c>
      <c r="E15" s="64">
        <f t="shared" si="1"/>
        <v>0</v>
      </c>
      <c r="F15" s="65">
        <f t="shared" si="2"/>
        <v>0</v>
      </c>
      <c r="G15" s="65">
        <f t="shared" si="3"/>
        <v>0</v>
      </c>
      <c r="H15" s="65">
        <f t="shared" si="4"/>
        <v>0</v>
      </c>
      <c r="I15" s="64">
        <f t="shared" si="5"/>
        <v>0</v>
      </c>
      <c r="J15" s="65">
        <f t="shared" si="6"/>
        <v>0</v>
      </c>
      <c r="K15" s="65">
        <f t="shared" si="7"/>
        <v>0</v>
      </c>
      <c r="L15" s="87"/>
    </row>
    <row r="16" spans="1:12" ht="21" x14ac:dyDescent="0.35">
      <c r="A16" s="8" t="s">
        <v>20</v>
      </c>
      <c r="B16" s="48">
        <v>36000</v>
      </c>
      <c r="C16" s="48">
        <f>B16*0.2276</f>
        <v>8193.6</v>
      </c>
      <c r="D16" s="104">
        <f>B16*0.7726</f>
        <v>27813.599999999999</v>
      </c>
      <c r="E16" s="64">
        <f t="shared" si="1"/>
        <v>5562.72</v>
      </c>
      <c r="F16" s="65">
        <f t="shared" si="2"/>
        <v>834.4079999999999</v>
      </c>
      <c r="G16" s="65">
        <f t="shared" si="3"/>
        <v>1946.952</v>
      </c>
      <c r="H16" s="65">
        <f t="shared" si="4"/>
        <v>3893.904</v>
      </c>
      <c r="I16" s="64">
        <f t="shared" si="5"/>
        <v>10012.895999999999</v>
      </c>
      <c r="J16" s="65">
        <f t="shared" si="6"/>
        <v>1668.8159999999998</v>
      </c>
      <c r="K16" s="65">
        <f t="shared" si="7"/>
        <v>3893.904</v>
      </c>
      <c r="L16" s="87"/>
    </row>
    <row r="17" spans="1:12" ht="21" x14ac:dyDescent="0.35">
      <c r="A17" s="8" t="s">
        <v>22</v>
      </c>
      <c r="B17" s="48">
        <v>30000</v>
      </c>
      <c r="C17" s="48">
        <f t="shared" ref="C17:C20" si="8">B17*0.2276</f>
        <v>6828</v>
      </c>
      <c r="D17" s="104">
        <f>B17*0.7726</f>
        <v>23178</v>
      </c>
      <c r="E17" s="64">
        <f t="shared" si="1"/>
        <v>4635.6000000000004</v>
      </c>
      <c r="F17" s="65">
        <f t="shared" si="2"/>
        <v>695.33999999999992</v>
      </c>
      <c r="G17" s="65">
        <f t="shared" si="3"/>
        <v>1622.4600000000003</v>
      </c>
      <c r="H17" s="65">
        <f t="shared" si="4"/>
        <v>3244.9200000000005</v>
      </c>
      <c r="I17" s="64">
        <f t="shared" si="5"/>
        <v>8344.08</v>
      </c>
      <c r="J17" s="65">
        <f t="shared" si="6"/>
        <v>1390.6799999999998</v>
      </c>
      <c r="K17" s="65">
        <f t="shared" si="7"/>
        <v>3244.9200000000005</v>
      </c>
      <c r="L17" s="87"/>
    </row>
    <row r="18" spans="1:12" ht="21" x14ac:dyDescent="0.35">
      <c r="A18" s="8" t="s">
        <v>24</v>
      </c>
      <c r="B18" s="48">
        <v>3000</v>
      </c>
      <c r="C18" s="48">
        <f t="shared" si="8"/>
        <v>682.8</v>
      </c>
      <c r="D18" s="104">
        <f>B18*0.7726</f>
        <v>2317.7999999999997</v>
      </c>
      <c r="E18" s="64">
        <f t="shared" si="1"/>
        <v>463.55999999999995</v>
      </c>
      <c r="F18" s="65">
        <f t="shared" si="2"/>
        <v>69.533999999999992</v>
      </c>
      <c r="G18" s="65">
        <f t="shared" si="3"/>
        <v>162.24600000000001</v>
      </c>
      <c r="H18" s="65">
        <f t="shared" si="4"/>
        <v>324.49200000000002</v>
      </c>
      <c r="I18" s="64">
        <f t="shared" si="5"/>
        <v>834.4079999999999</v>
      </c>
      <c r="J18" s="65">
        <f t="shared" si="6"/>
        <v>139.06799999999998</v>
      </c>
      <c r="K18" s="65">
        <f t="shared" si="7"/>
        <v>324.49200000000002</v>
      </c>
      <c r="L18" s="87"/>
    </row>
    <row r="19" spans="1:12" ht="21" x14ac:dyDescent="0.35">
      <c r="A19" s="8" t="s">
        <v>26</v>
      </c>
      <c r="B19" s="48">
        <v>2800</v>
      </c>
      <c r="C19" s="48">
        <f t="shared" si="8"/>
        <v>637.28</v>
      </c>
      <c r="D19" s="104">
        <f>B19*0.7726</f>
        <v>2163.2799999999997</v>
      </c>
      <c r="E19" s="64">
        <f t="shared" si="1"/>
        <v>432.65599999999995</v>
      </c>
      <c r="F19" s="65">
        <f t="shared" si="2"/>
        <v>64.898399999999995</v>
      </c>
      <c r="G19" s="65">
        <f t="shared" si="3"/>
        <v>151.42959999999999</v>
      </c>
      <c r="H19" s="65">
        <f t="shared" si="4"/>
        <v>302.85919999999999</v>
      </c>
      <c r="I19" s="64">
        <f t="shared" si="5"/>
        <v>778.78079999999989</v>
      </c>
      <c r="J19" s="65">
        <f t="shared" si="6"/>
        <v>129.79679999999999</v>
      </c>
      <c r="K19" s="65">
        <f t="shared" si="7"/>
        <v>302.85919999999999</v>
      </c>
      <c r="L19" s="87"/>
    </row>
    <row r="20" spans="1:12" ht="21.75" thickBot="1" x14ac:dyDescent="0.4">
      <c r="A20" s="15" t="s">
        <v>28</v>
      </c>
      <c r="B20" s="49">
        <v>1500</v>
      </c>
      <c r="C20" s="48">
        <f t="shared" si="8"/>
        <v>341.4</v>
      </c>
      <c r="D20" s="104">
        <f>B20*0.7726</f>
        <v>1158.8999999999999</v>
      </c>
      <c r="E20" s="64">
        <f t="shared" si="1"/>
        <v>231.77999999999997</v>
      </c>
      <c r="F20" s="65">
        <f t="shared" si="2"/>
        <v>34.766999999999996</v>
      </c>
      <c r="G20" s="65">
        <f t="shared" si="3"/>
        <v>81.123000000000005</v>
      </c>
      <c r="H20" s="65">
        <f t="shared" si="4"/>
        <v>162.24600000000001</v>
      </c>
      <c r="I20" s="64">
        <f t="shared" si="5"/>
        <v>417.20399999999995</v>
      </c>
      <c r="J20" s="65">
        <f t="shared" si="6"/>
        <v>69.533999999999992</v>
      </c>
      <c r="K20" s="65">
        <f t="shared" si="7"/>
        <v>162.24600000000001</v>
      </c>
      <c r="L20" s="87"/>
    </row>
    <row r="21" spans="1:12" ht="21.75" thickBot="1" x14ac:dyDescent="0.4">
      <c r="A21" s="14"/>
      <c r="B21" s="13"/>
      <c r="C21" s="13">
        <f t="shared" si="0"/>
        <v>0</v>
      </c>
      <c r="D21" s="107">
        <f>B21*0.78</f>
        <v>0</v>
      </c>
      <c r="E21" s="13"/>
      <c r="F21" s="13"/>
      <c r="G21" s="13"/>
      <c r="H21" s="13"/>
      <c r="I21" s="13"/>
      <c r="J21" s="13"/>
      <c r="K21" s="13"/>
      <c r="L21" s="87"/>
    </row>
    <row r="22" spans="1:12" ht="21.75" thickBot="1" x14ac:dyDescent="0.4">
      <c r="A22" s="14"/>
      <c r="B22" s="13"/>
      <c r="C22" s="13">
        <f t="shared" si="0"/>
        <v>0</v>
      </c>
      <c r="D22" s="107">
        <f>B22*0.78</f>
        <v>0</v>
      </c>
      <c r="E22" s="13"/>
      <c r="F22" s="13"/>
      <c r="G22" s="13"/>
      <c r="H22" s="13"/>
      <c r="I22" s="13"/>
      <c r="J22" s="13"/>
      <c r="K22" s="13"/>
      <c r="L22" s="87"/>
    </row>
    <row r="23" spans="1:12" ht="21.75" thickBot="1" x14ac:dyDescent="0.4">
      <c r="A23" s="5" t="s">
        <v>30</v>
      </c>
      <c r="B23" s="42">
        <f>SUM(B24:B29)</f>
        <v>19900</v>
      </c>
      <c r="C23" s="42">
        <f>B23*0.2274</f>
        <v>4525.26</v>
      </c>
      <c r="D23" s="102">
        <f t="shared" ref="D23:D29" si="9">B23*0.7726</f>
        <v>15374.74</v>
      </c>
      <c r="E23" s="82">
        <f t="shared" si="1"/>
        <v>3074.9480000000003</v>
      </c>
      <c r="F23" s="83">
        <f t="shared" si="2"/>
        <v>461.24219999999997</v>
      </c>
      <c r="G23" s="83">
        <f t="shared" si="3"/>
        <v>1076.2318</v>
      </c>
      <c r="H23" s="83">
        <f t="shared" si="4"/>
        <v>2152.4636</v>
      </c>
      <c r="I23" s="82">
        <f t="shared" si="5"/>
        <v>5534.9063999999998</v>
      </c>
      <c r="J23" s="83">
        <f t="shared" si="6"/>
        <v>922.48439999999994</v>
      </c>
      <c r="K23" s="83">
        <f t="shared" si="7"/>
        <v>2152.4636</v>
      </c>
      <c r="L23" s="86">
        <f>SUM(E23:K23)</f>
        <v>15374.740000000002</v>
      </c>
    </row>
    <row r="24" spans="1:12" ht="42.75" thickBot="1" x14ac:dyDescent="0.4">
      <c r="A24" s="7" t="s">
        <v>31</v>
      </c>
      <c r="B24" s="50">
        <v>1000</v>
      </c>
      <c r="C24" s="50">
        <f>B24*0.2274</f>
        <v>227.39999999999998</v>
      </c>
      <c r="D24" s="108">
        <f t="shared" si="9"/>
        <v>772.59999999999991</v>
      </c>
      <c r="E24" s="64">
        <f t="shared" si="1"/>
        <v>154.51999999999998</v>
      </c>
      <c r="F24" s="65">
        <f t="shared" si="2"/>
        <v>23.177999999999997</v>
      </c>
      <c r="G24" s="65">
        <f t="shared" si="3"/>
        <v>54.082000000000001</v>
      </c>
      <c r="H24" s="65">
        <f t="shared" si="4"/>
        <v>108.164</v>
      </c>
      <c r="I24" s="64">
        <f t="shared" si="5"/>
        <v>278.13599999999997</v>
      </c>
      <c r="J24" s="65">
        <f t="shared" si="6"/>
        <v>46.355999999999995</v>
      </c>
      <c r="K24" s="65">
        <f t="shared" si="7"/>
        <v>108.164</v>
      </c>
      <c r="L24" s="87"/>
    </row>
    <row r="25" spans="1:12" ht="21.75" thickBot="1" x14ac:dyDescent="0.4">
      <c r="A25" s="8" t="s">
        <v>32</v>
      </c>
      <c r="B25" s="48">
        <v>5000</v>
      </c>
      <c r="C25" s="50">
        <f t="shared" ref="C25:C29" si="10">B25*0.2274</f>
        <v>1137</v>
      </c>
      <c r="D25" s="108">
        <f t="shared" si="9"/>
        <v>3862.9999999999995</v>
      </c>
      <c r="E25" s="64">
        <f t="shared" si="1"/>
        <v>772.59999999999991</v>
      </c>
      <c r="F25" s="65">
        <f t="shared" si="2"/>
        <v>115.88999999999999</v>
      </c>
      <c r="G25" s="65">
        <f t="shared" si="3"/>
        <v>270.40999999999997</v>
      </c>
      <c r="H25" s="65">
        <f t="shared" si="4"/>
        <v>540.81999999999994</v>
      </c>
      <c r="I25" s="64">
        <f t="shared" si="5"/>
        <v>1390.6799999999998</v>
      </c>
      <c r="J25" s="65">
        <f t="shared" si="6"/>
        <v>231.77999999999997</v>
      </c>
      <c r="K25" s="65">
        <f t="shared" si="7"/>
        <v>540.81999999999994</v>
      </c>
      <c r="L25" s="87"/>
    </row>
    <row r="26" spans="1:12" ht="21.75" thickBot="1" x14ac:dyDescent="0.4">
      <c r="A26" s="8" t="s">
        <v>34</v>
      </c>
      <c r="B26" s="48">
        <v>5000</v>
      </c>
      <c r="C26" s="50">
        <f t="shared" si="10"/>
        <v>1137</v>
      </c>
      <c r="D26" s="108">
        <f t="shared" si="9"/>
        <v>3862.9999999999995</v>
      </c>
      <c r="E26" s="64">
        <f t="shared" si="1"/>
        <v>772.59999999999991</v>
      </c>
      <c r="F26" s="65">
        <f t="shared" si="2"/>
        <v>115.88999999999999</v>
      </c>
      <c r="G26" s="65">
        <f t="shared" si="3"/>
        <v>270.40999999999997</v>
      </c>
      <c r="H26" s="65">
        <f t="shared" si="4"/>
        <v>540.81999999999994</v>
      </c>
      <c r="I26" s="64">
        <f t="shared" si="5"/>
        <v>1390.6799999999998</v>
      </c>
      <c r="J26" s="65">
        <f t="shared" si="6"/>
        <v>231.77999999999997</v>
      </c>
      <c r="K26" s="65">
        <f t="shared" si="7"/>
        <v>540.81999999999994</v>
      </c>
      <c r="L26" s="87"/>
    </row>
    <row r="27" spans="1:12" ht="42.75" thickBot="1" x14ac:dyDescent="0.4">
      <c r="A27" s="8" t="s">
        <v>35</v>
      </c>
      <c r="B27" s="48">
        <v>5000</v>
      </c>
      <c r="C27" s="50">
        <f t="shared" si="10"/>
        <v>1137</v>
      </c>
      <c r="D27" s="108">
        <f t="shared" si="9"/>
        <v>3862.9999999999995</v>
      </c>
      <c r="E27" s="64">
        <f t="shared" si="1"/>
        <v>772.59999999999991</v>
      </c>
      <c r="F27" s="65">
        <f t="shared" si="2"/>
        <v>115.88999999999999</v>
      </c>
      <c r="G27" s="65">
        <f t="shared" si="3"/>
        <v>270.40999999999997</v>
      </c>
      <c r="H27" s="65">
        <f t="shared" si="4"/>
        <v>540.81999999999994</v>
      </c>
      <c r="I27" s="64">
        <f t="shared" si="5"/>
        <v>1390.6799999999998</v>
      </c>
      <c r="J27" s="65">
        <f t="shared" si="6"/>
        <v>231.77999999999997</v>
      </c>
      <c r="K27" s="65">
        <f t="shared" si="7"/>
        <v>540.81999999999994</v>
      </c>
      <c r="L27" s="87"/>
    </row>
    <row r="28" spans="1:12" ht="21.75" thickBot="1" x14ac:dyDescent="0.4">
      <c r="A28" s="8" t="s">
        <v>36</v>
      </c>
      <c r="B28" s="48">
        <v>900</v>
      </c>
      <c r="C28" s="50">
        <f t="shared" si="10"/>
        <v>204.66</v>
      </c>
      <c r="D28" s="108">
        <f t="shared" si="9"/>
        <v>695.33999999999992</v>
      </c>
      <c r="E28" s="64">
        <f t="shared" si="1"/>
        <v>139.06799999999998</v>
      </c>
      <c r="F28" s="65">
        <f t="shared" si="2"/>
        <v>20.860199999999995</v>
      </c>
      <c r="G28" s="65">
        <f t="shared" si="3"/>
        <v>48.6738</v>
      </c>
      <c r="H28" s="65">
        <f t="shared" si="4"/>
        <v>97.3476</v>
      </c>
      <c r="I28" s="64">
        <f t="shared" si="5"/>
        <v>250.32239999999996</v>
      </c>
      <c r="J28" s="65">
        <f t="shared" si="6"/>
        <v>41.720399999999991</v>
      </c>
      <c r="K28" s="65">
        <f t="shared" si="7"/>
        <v>97.3476</v>
      </c>
      <c r="L28" s="87"/>
    </row>
    <row r="29" spans="1:12" ht="21.75" thickBot="1" x14ac:dyDescent="0.4">
      <c r="A29" s="15" t="s">
        <v>28</v>
      </c>
      <c r="B29" s="49">
        <v>3000</v>
      </c>
      <c r="C29" s="50">
        <f t="shared" si="10"/>
        <v>682.19999999999993</v>
      </c>
      <c r="D29" s="108">
        <f t="shared" si="9"/>
        <v>2317.7999999999997</v>
      </c>
      <c r="E29" s="64">
        <f t="shared" si="1"/>
        <v>463.55999999999995</v>
      </c>
      <c r="F29" s="65">
        <f t="shared" si="2"/>
        <v>69.533999999999992</v>
      </c>
      <c r="G29" s="65">
        <f t="shared" si="3"/>
        <v>162.24600000000001</v>
      </c>
      <c r="H29" s="65">
        <f t="shared" si="4"/>
        <v>324.49200000000002</v>
      </c>
      <c r="I29" s="64">
        <f t="shared" si="5"/>
        <v>834.4079999999999</v>
      </c>
      <c r="J29" s="65">
        <f t="shared" si="6"/>
        <v>139.06799999999998</v>
      </c>
      <c r="K29" s="65">
        <f t="shared" si="7"/>
        <v>324.49200000000002</v>
      </c>
      <c r="L29" s="87"/>
    </row>
    <row r="30" spans="1:12" ht="21.75" thickBot="1" x14ac:dyDescent="0.4">
      <c r="A30" s="14"/>
      <c r="B30" s="13"/>
      <c r="C30" s="13">
        <f t="shared" si="0"/>
        <v>0</v>
      </c>
      <c r="D30" s="107">
        <f>B30*0.78</f>
        <v>0</v>
      </c>
      <c r="E30" s="13"/>
      <c r="F30" s="13"/>
      <c r="G30" s="13"/>
      <c r="H30" s="13"/>
      <c r="I30" s="13"/>
      <c r="J30" s="13"/>
      <c r="K30" s="13"/>
      <c r="L30" s="87"/>
    </row>
    <row r="31" spans="1:12" ht="21.75" thickBot="1" x14ac:dyDescent="0.4">
      <c r="A31" s="14"/>
      <c r="B31" s="13"/>
      <c r="C31" s="13">
        <f t="shared" si="0"/>
        <v>0</v>
      </c>
      <c r="D31" s="107">
        <f>B31*0.78</f>
        <v>0</v>
      </c>
      <c r="E31" s="13"/>
      <c r="F31" s="13"/>
      <c r="G31" s="13"/>
      <c r="H31" s="13"/>
      <c r="I31" s="13"/>
      <c r="J31" s="13"/>
      <c r="K31" s="13"/>
      <c r="L31" s="87"/>
    </row>
    <row r="32" spans="1:12" ht="21.75" thickBot="1" x14ac:dyDescent="0.4">
      <c r="A32" s="5" t="s">
        <v>38</v>
      </c>
      <c r="B32" s="42">
        <f>SUM(B33:B34)</f>
        <v>6000</v>
      </c>
      <c r="C32" s="42">
        <f>B32*0.2274</f>
        <v>1364.3999999999999</v>
      </c>
      <c r="D32" s="102">
        <f>B32*0.7726</f>
        <v>4635.5999999999995</v>
      </c>
      <c r="E32" s="82">
        <f t="shared" si="1"/>
        <v>927.11999999999989</v>
      </c>
      <c r="F32" s="83">
        <f t="shared" si="2"/>
        <v>139.06799999999998</v>
      </c>
      <c r="G32" s="83">
        <f t="shared" si="3"/>
        <v>324.49200000000002</v>
      </c>
      <c r="H32" s="83">
        <f t="shared" si="4"/>
        <v>648.98400000000004</v>
      </c>
      <c r="I32" s="82">
        <f t="shared" si="5"/>
        <v>1668.8159999999998</v>
      </c>
      <c r="J32" s="83">
        <f t="shared" si="6"/>
        <v>278.13599999999997</v>
      </c>
      <c r="K32" s="83">
        <f t="shared" si="7"/>
        <v>648.98400000000004</v>
      </c>
      <c r="L32" s="86">
        <f>SUM(E32:K32)</f>
        <v>4635.5999999999995</v>
      </c>
    </row>
    <row r="33" spans="1:12" ht="21" x14ac:dyDescent="0.35">
      <c r="A33" s="7" t="s">
        <v>40</v>
      </c>
      <c r="B33" s="50"/>
      <c r="C33" s="50">
        <f t="shared" si="0"/>
        <v>0</v>
      </c>
      <c r="D33" s="108">
        <f>B33*0.78</f>
        <v>0</v>
      </c>
      <c r="E33" s="64">
        <f t="shared" si="1"/>
        <v>0</v>
      </c>
      <c r="F33" s="65">
        <f t="shared" si="2"/>
        <v>0</v>
      </c>
      <c r="G33" s="65">
        <f t="shared" si="3"/>
        <v>0</v>
      </c>
      <c r="H33" s="65">
        <f t="shared" si="4"/>
        <v>0</v>
      </c>
      <c r="I33" s="64">
        <f t="shared" si="5"/>
        <v>0</v>
      </c>
      <c r="J33" s="65">
        <f t="shared" si="6"/>
        <v>0</v>
      </c>
      <c r="K33" s="65">
        <f t="shared" si="7"/>
        <v>0</v>
      </c>
      <c r="L33" s="87"/>
    </row>
    <row r="34" spans="1:12" ht="21.75" thickBot="1" x14ac:dyDescent="0.4">
      <c r="A34" s="16" t="s">
        <v>42</v>
      </c>
      <c r="B34" s="49">
        <v>6000</v>
      </c>
      <c r="C34" s="49">
        <f>B34*0.2274</f>
        <v>1364.3999999999999</v>
      </c>
      <c r="D34" s="106">
        <f>B34*0.7726</f>
        <v>4635.5999999999995</v>
      </c>
      <c r="E34" s="64">
        <f t="shared" si="1"/>
        <v>927.11999999999989</v>
      </c>
      <c r="F34" s="65">
        <f t="shared" si="2"/>
        <v>139.06799999999998</v>
      </c>
      <c r="G34" s="65">
        <f t="shared" si="3"/>
        <v>324.49200000000002</v>
      </c>
      <c r="H34" s="65">
        <f t="shared" si="4"/>
        <v>648.98400000000004</v>
      </c>
      <c r="I34" s="64">
        <f t="shared" si="5"/>
        <v>1668.8159999999998</v>
      </c>
      <c r="J34" s="65">
        <f t="shared" si="6"/>
        <v>278.13599999999997</v>
      </c>
      <c r="K34" s="65">
        <f t="shared" si="7"/>
        <v>648.98400000000004</v>
      </c>
      <c r="L34" s="87"/>
    </row>
    <row r="35" spans="1:12" ht="21.75" thickBot="1" x14ac:dyDescent="0.4">
      <c r="A35" s="5" t="s">
        <v>43</v>
      </c>
      <c r="B35" s="42">
        <f>SUM(B36:B38)</f>
        <v>50100</v>
      </c>
      <c r="C35" s="42">
        <f>B35*0.2274</f>
        <v>11392.74</v>
      </c>
      <c r="D35" s="102">
        <f>B35*0.7726</f>
        <v>38707.259999999995</v>
      </c>
      <c r="E35" s="82">
        <f t="shared" si="1"/>
        <v>7741.4519999999993</v>
      </c>
      <c r="F35" s="83">
        <f t="shared" si="2"/>
        <v>1161.2177999999999</v>
      </c>
      <c r="G35" s="83">
        <f t="shared" si="3"/>
        <v>2709.5081999999998</v>
      </c>
      <c r="H35" s="83">
        <f t="shared" si="4"/>
        <v>5419.0163999999995</v>
      </c>
      <c r="I35" s="82">
        <f t="shared" si="5"/>
        <v>13934.613599999997</v>
      </c>
      <c r="J35" s="83">
        <f t="shared" si="6"/>
        <v>2322.4355999999998</v>
      </c>
      <c r="K35" s="83">
        <f t="shared" si="7"/>
        <v>5419.0163999999995</v>
      </c>
      <c r="L35" s="86">
        <f>SUM(E35:K35)</f>
        <v>38707.259999999995</v>
      </c>
    </row>
    <row r="36" spans="1:12" ht="21.75" thickBot="1" x14ac:dyDescent="0.4">
      <c r="A36" s="7" t="s">
        <v>44</v>
      </c>
      <c r="B36" s="50">
        <v>32000</v>
      </c>
      <c r="C36" s="50">
        <f>B36*0.2274</f>
        <v>7276.7999999999993</v>
      </c>
      <c r="D36" s="108">
        <f>B36*0.7726</f>
        <v>24723.199999999997</v>
      </c>
      <c r="E36" s="64">
        <f t="shared" si="1"/>
        <v>4944.6399999999994</v>
      </c>
      <c r="F36" s="65">
        <f t="shared" si="2"/>
        <v>741.69599999999991</v>
      </c>
      <c r="G36" s="65">
        <f t="shared" si="3"/>
        <v>1730.624</v>
      </c>
      <c r="H36" s="65">
        <f t="shared" si="4"/>
        <v>3461.248</v>
      </c>
      <c r="I36" s="64">
        <f t="shared" si="5"/>
        <v>8900.351999999999</v>
      </c>
      <c r="J36" s="65">
        <f t="shared" si="6"/>
        <v>1483.3919999999998</v>
      </c>
      <c r="K36" s="65">
        <f t="shared" si="7"/>
        <v>3461.248</v>
      </c>
      <c r="L36" s="87"/>
    </row>
    <row r="37" spans="1:12" ht="21.75" thickBot="1" x14ac:dyDescent="0.4">
      <c r="A37" s="8" t="s">
        <v>46</v>
      </c>
      <c r="B37" s="48">
        <v>18000</v>
      </c>
      <c r="C37" s="50">
        <f t="shared" ref="C37:C38" si="11">B37*0.2274</f>
        <v>4093.2</v>
      </c>
      <c r="D37" s="108">
        <f>B37*0.7726</f>
        <v>13906.8</v>
      </c>
      <c r="E37" s="64">
        <f t="shared" si="1"/>
        <v>2781.36</v>
      </c>
      <c r="F37" s="65">
        <f t="shared" si="2"/>
        <v>417.20399999999995</v>
      </c>
      <c r="G37" s="65">
        <f t="shared" si="3"/>
        <v>973.476</v>
      </c>
      <c r="H37" s="65">
        <f t="shared" si="4"/>
        <v>1946.952</v>
      </c>
      <c r="I37" s="64">
        <f t="shared" si="5"/>
        <v>5006.4479999999994</v>
      </c>
      <c r="J37" s="65">
        <f t="shared" si="6"/>
        <v>834.4079999999999</v>
      </c>
      <c r="K37" s="65">
        <f t="shared" si="7"/>
        <v>1946.952</v>
      </c>
      <c r="L37" s="87"/>
    </row>
    <row r="38" spans="1:12" ht="21.75" thickBot="1" x14ac:dyDescent="0.4">
      <c r="A38" s="15" t="s">
        <v>48</v>
      </c>
      <c r="B38" s="49">
        <v>100</v>
      </c>
      <c r="C38" s="50">
        <f t="shared" si="11"/>
        <v>22.74</v>
      </c>
      <c r="D38" s="108">
        <f>B38*0.7726</f>
        <v>77.259999999999991</v>
      </c>
      <c r="E38" s="64">
        <f t="shared" si="1"/>
        <v>15.451999999999998</v>
      </c>
      <c r="F38" s="65">
        <f t="shared" si="2"/>
        <v>2.3177999999999996</v>
      </c>
      <c r="G38" s="65">
        <f t="shared" si="3"/>
        <v>5.4081999999999999</v>
      </c>
      <c r="H38" s="65">
        <f t="shared" si="4"/>
        <v>10.8164</v>
      </c>
      <c r="I38" s="64">
        <f t="shared" si="5"/>
        <v>27.813599999999997</v>
      </c>
      <c r="J38" s="65">
        <f t="shared" si="6"/>
        <v>4.6355999999999993</v>
      </c>
      <c r="K38" s="65">
        <f t="shared" si="7"/>
        <v>10.8164</v>
      </c>
      <c r="L38" s="87"/>
    </row>
    <row r="39" spans="1:12" ht="21.75" thickBot="1" x14ac:dyDescent="0.4">
      <c r="A39" s="12"/>
      <c r="B39" s="17"/>
      <c r="C39" s="17">
        <f t="shared" ref="C39" si="12">B39*0.22</f>
        <v>0</v>
      </c>
      <c r="D39" s="109">
        <f>B39*0.78</f>
        <v>0</v>
      </c>
      <c r="E39" s="13"/>
      <c r="F39" s="13"/>
      <c r="G39" s="13"/>
      <c r="H39" s="13"/>
      <c r="I39" s="13"/>
      <c r="J39" s="13"/>
      <c r="K39" s="13"/>
      <c r="L39" s="87"/>
    </row>
    <row r="40" spans="1:12" ht="21.75" thickBot="1" x14ac:dyDescent="0.4">
      <c r="A40" s="12"/>
      <c r="B40" s="17"/>
      <c r="C40" s="17">
        <f t="shared" si="0"/>
        <v>0</v>
      </c>
      <c r="D40" s="109">
        <f>B40*0.78</f>
        <v>0</v>
      </c>
      <c r="E40" s="13"/>
      <c r="F40" s="13"/>
      <c r="G40" s="13"/>
      <c r="H40" s="13"/>
      <c r="I40" s="13"/>
      <c r="J40" s="13"/>
      <c r="K40" s="13"/>
      <c r="L40" s="87"/>
    </row>
    <row r="41" spans="1:12" ht="42.75" thickBot="1" x14ac:dyDescent="0.4">
      <c r="A41" s="5" t="s">
        <v>51</v>
      </c>
      <c r="B41" s="51">
        <f>SUM(B42:B44)</f>
        <v>46000</v>
      </c>
      <c r="C41" s="51">
        <f>B41*0.2274</f>
        <v>10460.4</v>
      </c>
      <c r="D41" s="110">
        <f>B41*0.7726</f>
        <v>35539.599999999999</v>
      </c>
      <c r="E41" s="82">
        <f t="shared" si="1"/>
        <v>7107.92</v>
      </c>
      <c r="F41" s="83">
        <f t="shared" si="2"/>
        <v>1066.1879999999999</v>
      </c>
      <c r="G41" s="83">
        <f t="shared" si="3"/>
        <v>2487.7719999999999</v>
      </c>
      <c r="H41" s="83">
        <f t="shared" si="4"/>
        <v>4975.5439999999999</v>
      </c>
      <c r="I41" s="82">
        <f t="shared" si="5"/>
        <v>12794.255999999999</v>
      </c>
      <c r="J41" s="83">
        <f t="shared" si="6"/>
        <v>2132.3759999999997</v>
      </c>
      <c r="K41" s="83">
        <f t="shared" si="7"/>
        <v>4975.5439999999999</v>
      </c>
      <c r="L41" s="86">
        <f>SUM(E41:K41)</f>
        <v>35539.599999999999</v>
      </c>
    </row>
    <row r="42" spans="1:12" ht="21.75" thickBot="1" x14ac:dyDescent="0.4">
      <c r="A42" s="61" t="s">
        <v>71</v>
      </c>
      <c r="B42" s="62">
        <v>30000</v>
      </c>
      <c r="C42" s="62">
        <f>B42*0.2274</f>
        <v>6822</v>
      </c>
      <c r="D42" s="111">
        <f>B42*0.7726</f>
        <v>23178</v>
      </c>
      <c r="E42" s="75">
        <f t="shared" si="1"/>
        <v>4635.6000000000004</v>
      </c>
      <c r="F42" s="76">
        <f t="shared" si="2"/>
        <v>695.33999999999992</v>
      </c>
      <c r="G42" s="76">
        <f t="shared" si="3"/>
        <v>1622.4600000000003</v>
      </c>
      <c r="H42" s="76">
        <f t="shared" si="4"/>
        <v>3244.9200000000005</v>
      </c>
      <c r="I42" s="75">
        <f t="shared" si="5"/>
        <v>8344.08</v>
      </c>
      <c r="J42" s="76">
        <f t="shared" si="6"/>
        <v>1390.6799999999998</v>
      </c>
      <c r="K42" s="76">
        <f t="shared" si="7"/>
        <v>3244.9200000000005</v>
      </c>
      <c r="L42" s="87"/>
    </row>
    <row r="43" spans="1:12" ht="21.75" thickBot="1" x14ac:dyDescent="0.4">
      <c r="A43" s="61" t="s">
        <v>69</v>
      </c>
      <c r="B43" s="62">
        <v>1000</v>
      </c>
      <c r="C43" s="62">
        <f t="shared" ref="C43:C44" si="13">B43*0.2274</f>
        <v>227.39999999999998</v>
      </c>
      <c r="D43" s="111">
        <f>B43*0.7726</f>
        <v>772.59999999999991</v>
      </c>
      <c r="E43" s="64">
        <f t="shared" si="1"/>
        <v>154.51999999999998</v>
      </c>
      <c r="F43" s="65">
        <f t="shared" si="2"/>
        <v>23.177999999999997</v>
      </c>
      <c r="G43" s="65">
        <f t="shared" si="3"/>
        <v>54.082000000000001</v>
      </c>
      <c r="H43" s="65">
        <f t="shared" si="4"/>
        <v>108.164</v>
      </c>
      <c r="I43" s="64">
        <f t="shared" si="5"/>
        <v>278.13599999999997</v>
      </c>
      <c r="J43" s="65">
        <f t="shared" si="6"/>
        <v>46.355999999999995</v>
      </c>
      <c r="K43" s="65">
        <f t="shared" si="7"/>
        <v>108.164</v>
      </c>
      <c r="L43" s="88"/>
    </row>
    <row r="44" spans="1:12" ht="21.75" thickBot="1" x14ac:dyDescent="0.4">
      <c r="A44" s="61" t="s">
        <v>70</v>
      </c>
      <c r="B44" s="62">
        <v>15000</v>
      </c>
      <c r="C44" s="62">
        <f t="shared" si="13"/>
        <v>3411</v>
      </c>
      <c r="D44" s="111">
        <f>B44*0.7726</f>
        <v>11589</v>
      </c>
      <c r="E44" s="77">
        <f t="shared" si="1"/>
        <v>2317.8000000000002</v>
      </c>
      <c r="F44" s="78">
        <f t="shared" si="2"/>
        <v>347.66999999999996</v>
      </c>
      <c r="G44" s="78">
        <f t="shared" si="3"/>
        <v>811.23000000000013</v>
      </c>
      <c r="H44" s="78">
        <f t="shared" si="4"/>
        <v>1622.4600000000003</v>
      </c>
      <c r="I44" s="77">
        <f t="shared" si="5"/>
        <v>4172.04</v>
      </c>
      <c r="J44" s="78">
        <f t="shared" si="6"/>
        <v>695.33999999999992</v>
      </c>
      <c r="K44" s="78">
        <f t="shared" si="7"/>
        <v>1622.4600000000003</v>
      </c>
      <c r="L44" s="88"/>
    </row>
    <row r="45" spans="1:12" ht="21.75" thickBot="1" x14ac:dyDescent="0.4">
      <c r="A45" s="5" t="s">
        <v>55</v>
      </c>
      <c r="B45" s="52"/>
      <c r="C45" s="52">
        <f t="shared" si="0"/>
        <v>0</v>
      </c>
      <c r="D45" s="112">
        <f t="shared" ref="D45:D50" si="14">B45*0.78</f>
        <v>0</v>
      </c>
      <c r="E45" s="64">
        <f t="shared" si="1"/>
        <v>0</v>
      </c>
      <c r="F45" s="65">
        <f t="shared" si="2"/>
        <v>0</v>
      </c>
      <c r="G45" s="65">
        <f t="shared" si="3"/>
        <v>0</v>
      </c>
      <c r="H45" s="65">
        <f t="shared" si="4"/>
        <v>0</v>
      </c>
      <c r="I45" s="64">
        <f t="shared" si="5"/>
        <v>0</v>
      </c>
      <c r="J45" s="65">
        <f t="shared" si="6"/>
        <v>0</v>
      </c>
      <c r="K45" s="65">
        <f t="shared" si="7"/>
        <v>0</v>
      </c>
      <c r="L45" s="88"/>
    </row>
    <row r="46" spans="1:12" ht="21.75" thickBot="1" x14ac:dyDescent="0.4">
      <c r="A46" s="5" t="s">
        <v>57</v>
      </c>
      <c r="B46" s="53"/>
      <c r="C46" s="53">
        <f t="shared" si="0"/>
        <v>0</v>
      </c>
      <c r="D46" s="113">
        <f t="shared" si="14"/>
        <v>0</v>
      </c>
      <c r="E46" s="64">
        <f t="shared" si="1"/>
        <v>0</v>
      </c>
      <c r="F46" s="65">
        <f t="shared" si="2"/>
        <v>0</v>
      </c>
      <c r="G46" s="65">
        <f t="shared" si="3"/>
        <v>0</v>
      </c>
      <c r="H46" s="65">
        <f t="shared" si="4"/>
        <v>0</v>
      </c>
      <c r="I46" s="64">
        <f t="shared" si="5"/>
        <v>0</v>
      </c>
      <c r="J46" s="65">
        <f t="shared" si="6"/>
        <v>0</v>
      </c>
      <c r="K46" s="65">
        <f t="shared" si="7"/>
        <v>0</v>
      </c>
      <c r="L46" s="88"/>
    </row>
    <row r="47" spans="1:12" ht="21.75" thickBot="1" x14ac:dyDescent="0.3">
      <c r="A47" s="12"/>
      <c r="B47" s="17"/>
      <c r="C47" s="17">
        <f t="shared" si="0"/>
        <v>0</v>
      </c>
      <c r="D47" s="109">
        <f t="shared" si="14"/>
        <v>0</v>
      </c>
      <c r="E47" s="13"/>
      <c r="F47" s="13"/>
      <c r="G47" s="13"/>
      <c r="H47" s="13"/>
      <c r="I47" s="13"/>
      <c r="J47" s="13"/>
      <c r="K47" s="13"/>
      <c r="L47" s="88"/>
    </row>
    <row r="48" spans="1:12" ht="20.45" customHeight="1" thickBot="1" x14ac:dyDescent="0.3">
      <c r="A48" s="12"/>
      <c r="B48" s="17"/>
      <c r="C48" s="17">
        <f t="shared" si="0"/>
        <v>0</v>
      </c>
      <c r="D48" s="109">
        <f t="shared" si="14"/>
        <v>0</v>
      </c>
      <c r="E48" s="13"/>
      <c r="F48" s="13"/>
      <c r="G48" s="13"/>
      <c r="H48" s="13"/>
      <c r="I48" s="13"/>
      <c r="J48" s="13"/>
      <c r="K48" s="13"/>
      <c r="L48" s="88"/>
    </row>
    <row r="49" spans="1:12" ht="42.75" thickBot="1" x14ac:dyDescent="0.4">
      <c r="A49" s="20" t="s">
        <v>63</v>
      </c>
      <c r="B49" s="53"/>
      <c r="C49" s="53">
        <f t="shared" si="0"/>
        <v>0</v>
      </c>
      <c r="D49" s="113">
        <f t="shared" si="14"/>
        <v>0</v>
      </c>
      <c r="E49" s="64">
        <f t="shared" si="1"/>
        <v>0</v>
      </c>
      <c r="F49" s="65">
        <f t="shared" si="2"/>
        <v>0</v>
      </c>
      <c r="G49" s="65">
        <f t="shared" si="3"/>
        <v>0</v>
      </c>
      <c r="H49" s="65">
        <f t="shared" si="4"/>
        <v>0</v>
      </c>
      <c r="I49" s="64">
        <f t="shared" si="5"/>
        <v>0</v>
      </c>
      <c r="J49" s="65">
        <f t="shared" si="6"/>
        <v>0</v>
      </c>
      <c r="K49" s="65">
        <f t="shared" si="7"/>
        <v>0</v>
      </c>
      <c r="L49" s="88"/>
    </row>
    <row r="50" spans="1:12" ht="21.75" thickBot="1" x14ac:dyDescent="0.3">
      <c r="A50" s="12"/>
      <c r="B50" s="17"/>
      <c r="C50" s="17">
        <f t="shared" si="0"/>
        <v>0</v>
      </c>
      <c r="D50" s="109">
        <f t="shared" si="14"/>
        <v>0</v>
      </c>
      <c r="E50" s="13"/>
      <c r="F50" s="13"/>
      <c r="G50" s="13"/>
      <c r="H50" s="13"/>
      <c r="I50" s="13"/>
      <c r="J50" s="13"/>
      <c r="K50" s="13"/>
      <c r="L50" s="88"/>
    </row>
    <row r="51" spans="1:12" ht="42.75" thickBot="1" x14ac:dyDescent="0.3">
      <c r="A51" s="22" t="s">
        <v>66</v>
      </c>
      <c r="B51" s="71">
        <f>B49+B46+B45+B41+B35+B32+B23+B14+B5</f>
        <v>258000</v>
      </c>
      <c r="C51" s="71">
        <f>B51*0.2274</f>
        <v>58669.2</v>
      </c>
      <c r="D51" s="114">
        <f>B51*0.7726</f>
        <v>199330.8</v>
      </c>
      <c r="E51" s="73">
        <f t="shared" si="1"/>
        <v>39866.160000000003</v>
      </c>
      <c r="F51" s="74">
        <f t="shared" si="2"/>
        <v>5979.9239999999991</v>
      </c>
      <c r="G51" s="74">
        <f t="shared" si="3"/>
        <v>13953.156000000001</v>
      </c>
      <c r="H51" s="74">
        <f t="shared" si="4"/>
        <v>27906.312000000002</v>
      </c>
      <c r="I51" s="73">
        <f t="shared" si="5"/>
        <v>71759.087999999989</v>
      </c>
      <c r="J51" s="74">
        <f t="shared" si="6"/>
        <v>11959.847999999998</v>
      </c>
      <c r="K51" s="74">
        <f t="shared" si="7"/>
        <v>27906.312000000002</v>
      </c>
      <c r="L51" s="74">
        <f>SUM(E51:K51)</f>
        <v>199330.80000000002</v>
      </c>
    </row>
    <row r="52" spans="1:12" ht="15.75" thickTop="1" x14ac:dyDescent="0.25">
      <c r="A52" s="1"/>
    </row>
    <row r="53" spans="1:12" x14ac:dyDescent="0.25">
      <c r="A53" s="1"/>
    </row>
    <row r="54" spans="1:12" x14ac:dyDescent="0.25">
      <c r="A54" s="1"/>
    </row>
    <row r="55" spans="1:12" ht="93.95" customHeight="1" thickBot="1" x14ac:dyDescent="0.3">
      <c r="A55" s="91" t="s">
        <v>85</v>
      </c>
      <c r="E55" s="89" t="s">
        <v>76</v>
      </c>
      <c r="F55" s="89" t="s">
        <v>74</v>
      </c>
      <c r="G55" s="89" t="s">
        <v>77</v>
      </c>
      <c r="H55" s="89" t="s">
        <v>78</v>
      </c>
      <c r="I55" s="84" t="s">
        <v>79</v>
      </c>
      <c r="J55" s="84" t="s">
        <v>80</v>
      </c>
      <c r="K55" s="84" t="s">
        <v>75</v>
      </c>
    </row>
    <row r="56" spans="1:12" ht="21.75" thickBot="1" x14ac:dyDescent="0.3">
      <c r="A56" s="90" t="s">
        <v>90</v>
      </c>
      <c r="B56" s="71">
        <v>22000</v>
      </c>
      <c r="C56" s="71"/>
      <c r="D56" s="114">
        <f>B56</f>
        <v>22000</v>
      </c>
      <c r="E56" s="92">
        <f>D56</f>
        <v>22000</v>
      </c>
      <c r="F56" s="93"/>
      <c r="G56" s="93"/>
      <c r="H56" s="93"/>
      <c r="I56" s="92"/>
      <c r="J56" s="93"/>
      <c r="K56" s="93"/>
    </row>
    <row r="57" spans="1:12" ht="21.75" thickBot="1" x14ac:dyDescent="0.3">
      <c r="A57" s="90" t="s">
        <v>86</v>
      </c>
      <c r="B57" s="71">
        <v>10000</v>
      </c>
      <c r="C57" s="71"/>
      <c r="D57" s="114">
        <f t="shared" ref="D57:D61" si="15">B57</f>
        <v>10000</v>
      </c>
      <c r="E57" s="92">
        <f t="shared" ref="E57" si="16">D57*$E$3</f>
        <v>2000</v>
      </c>
      <c r="F57" s="93">
        <f t="shared" ref="F57" si="17">D57*$F$3</f>
        <v>300</v>
      </c>
      <c r="G57" s="93">
        <f t="shared" ref="G57" si="18">D57*$G$3</f>
        <v>700.00000000000011</v>
      </c>
      <c r="H57" s="93">
        <f t="shared" ref="H57" si="19">D57*$H$3</f>
        <v>1400.0000000000002</v>
      </c>
      <c r="I57" s="92">
        <f t="shared" ref="I57" si="20">D57*$I$3</f>
        <v>3600</v>
      </c>
      <c r="J57" s="93">
        <f t="shared" ref="J57" si="21">D57*$J$3</f>
        <v>600</v>
      </c>
      <c r="K57" s="93">
        <f t="shared" ref="K57" si="22">D57*$K$3</f>
        <v>1400.0000000000002</v>
      </c>
    </row>
    <row r="58" spans="1:12" ht="21.75" thickBot="1" x14ac:dyDescent="0.3">
      <c r="A58" s="90" t="s">
        <v>91</v>
      </c>
      <c r="B58" s="71">
        <v>20000</v>
      </c>
      <c r="C58" s="71"/>
      <c r="D58" s="114">
        <f t="shared" si="15"/>
        <v>20000</v>
      </c>
      <c r="E58" s="92">
        <f t="shared" ref="E58:E60" si="23">D58*$E$3</f>
        <v>4000</v>
      </c>
      <c r="F58" s="93">
        <f t="shared" ref="F58:F60" si="24">D58*$F$3</f>
        <v>600</v>
      </c>
      <c r="G58" s="93">
        <f t="shared" ref="G58:G60" si="25">D58*$G$3</f>
        <v>1400.0000000000002</v>
      </c>
      <c r="H58" s="93">
        <f t="shared" ref="H58:H60" si="26">D58*$H$3</f>
        <v>2800.0000000000005</v>
      </c>
      <c r="I58" s="92">
        <f t="shared" ref="I58:I60" si="27">D58*$I$3</f>
        <v>7200</v>
      </c>
      <c r="J58" s="93">
        <f t="shared" ref="J58:J60" si="28">D58*$J$3</f>
        <v>1200</v>
      </c>
      <c r="K58" s="93">
        <f t="shared" ref="K58:K60" si="29">D58*$K$3</f>
        <v>2800.0000000000005</v>
      </c>
    </row>
    <row r="59" spans="1:12" ht="21.75" thickBot="1" x14ac:dyDescent="0.3">
      <c r="A59" s="90" t="s">
        <v>87</v>
      </c>
      <c r="B59" s="71">
        <v>20000</v>
      </c>
      <c r="C59" s="71"/>
      <c r="D59" s="114">
        <f t="shared" si="15"/>
        <v>20000</v>
      </c>
      <c r="E59" s="92">
        <f t="shared" si="23"/>
        <v>4000</v>
      </c>
      <c r="F59" s="93">
        <f t="shared" si="24"/>
        <v>600</v>
      </c>
      <c r="G59" s="93">
        <f t="shared" si="25"/>
        <v>1400.0000000000002</v>
      </c>
      <c r="H59" s="93">
        <f t="shared" si="26"/>
        <v>2800.0000000000005</v>
      </c>
      <c r="I59" s="92">
        <f t="shared" si="27"/>
        <v>7200</v>
      </c>
      <c r="J59" s="93">
        <f t="shared" si="28"/>
        <v>1200</v>
      </c>
      <c r="K59" s="93">
        <f t="shared" si="29"/>
        <v>2800.0000000000005</v>
      </c>
    </row>
    <row r="60" spans="1:12" ht="21.75" thickBot="1" x14ac:dyDescent="0.3">
      <c r="A60" s="90" t="s">
        <v>88</v>
      </c>
      <c r="B60" s="71">
        <v>80000</v>
      </c>
      <c r="C60" s="71"/>
      <c r="D60" s="114">
        <f t="shared" si="15"/>
        <v>80000</v>
      </c>
      <c r="E60" s="92">
        <f t="shared" si="23"/>
        <v>16000</v>
      </c>
      <c r="F60" s="93">
        <f t="shared" si="24"/>
        <v>2400</v>
      </c>
      <c r="G60" s="93">
        <f t="shared" si="25"/>
        <v>5600.0000000000009</v>
      </c>
      <c r="H60" s="93">
        <f t="shared" si="26"/>
        <v>11200.000000000002</v>
      </c>
      <c r="I60" s="92">
        <f t="shared" si="27"/>
        <v>28800</v>
      </c>
      <c r="J60" s="93">
        <f t="shared" si="28"/>
        <v>4800</v>
      </c>
      <c r="K60" s="93">
        <f t="shared" si="29"/>
        <v>11200.000000000002</v>
      </c>
    </row>
    <row r="61" spans="1:12" ht="21.75" thickBot="1" x14ac:dyDescent="0.3">
      <c r="A61" s="90" t="s">
        <v>89</v>
      </c>
      <c r="B61" s="71">
        <v>10000</v>
      </c>
      <c r="C61" s="71"/>
      <c r="D61" s="114">
        <f t="shared" si="15"/>
        <v>10000</v>
      </c>
      <c r="E61" s="92"/>
      <c r="F61" s="93"/>
      <c r="G61" s="93"/>
      <c r="H61" s="93"/>
      <c r="I61" s="92">
        <f>D61</f>
        <v>10000</v>
      </c>
      <c r="J61" s="93"/>
      <c r="K61" s="93"/>
    </row>
    <row r="62" spans="1:12" x14ac:dyDescent="0.25">
      <c r="A62" s="1"/>
    </row>
    <row r="63" spans="1:12" x14ac:dyDescent="0.25">
      <c r="A63" s="1"/>
    </row>
    <row r="64" spans="1:12"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sheetData>
  <hyperlinks>
    <hyperlink ref="A5" location="LEXIQUE!A1" tooltip="Les « achats » regroupent toutes les acquisitions, quelles soient matérielles ou non, moyennant le paiement d’un prix." display="60 - Achats " xr:uid="{786C110A-4102-46CC-B594-DF4FADBCD087}"/>
    <hyperlink ref="A14" location="LEXIQUE!A1" tooltip="Les « services extérieurs » comprennent à la fois, le paiement de prestations de services, temporaires ou récurrentes," display="61 - Services extérieurs" xr:uid="{47E1E99C-4B67-4904-B1AC-92FEEABC4EE6}"/>
    <hyperlink ref="A23" location="LEXIQUE!A1" tooltip="Les « autre services extérieurs » portent sur les rémunérations de libéraux et d’intervenants, les frais de publicités/ publications, frais postaux et bancaires etc." display="62 - Autres services extérieurs" xr:uid="{3C94DDC9-4A0F-4C76-B8AE-A7F6E83C2343}"/>
    <hyperlink ref="A32" location="LEXIQUE!A1" tooltip="Les « impôts, taxes et assimilés » correspondent à des versements obligatoires à destination de l’Etat ou autre autorité publique" display="63 - Impôts et taxes" xr:uid="{3A7B5B9C-9ACB-40DD-A92F-701801799B35}"/>
    <hyperlink ref="A35" location="LEXIQUE!A1" tooltip="Les « charges de personnel » visent le paiement des salariés de l’association ainsi que les charges afférentes" display="64 - Charges de personnel " xr:uid="{2C886F69-FD5A-4008-A325-261266DFA738}"/>
    <hyperlink ref="A41" location="LEXIQUE!A6" tooltip="Les « autre charges » sont des dépenses qui n’ont pu être renseignées dans une des autres catégories de dépenses" display="65 - Autres charges de gestion courante" xr:uid="{5DFB8A0A-AAE3-47AE-85EC-C44057829304}"/>
    <hyperlink ref="A49" location="LEXIQUE!A1" tooltip="Impôt sur les bénéfices pour les associations qui y sont soumises, y compris au taux réduit, sur les revenus du patrimoine des organismes sans but lucratif ; Participation des salariés aux résultats (obligatoire si &gt; 50 salariés)" display="69 - Impôt sur les sociétés" xr:uid="{941BD1FD-1A17-49C8-A4D0-4DA5270599C9}"/>
    <hyperlink ref="A46" location="LEXIQUE!A1" tooltip="Les « charges exceptionnelles » sont des dépenses qui ne sont pas liées à l’activité normale de la structure (pénalités, amendes etc) et qui ont un caractère exceptionnel." display="67 - Charges exceptionnelles" xr:uid="{6D16CAC5-4E97-4D5A-A30F-45FD559BB031}"/>
    <hyperlink ref="A45" location="LEXIQUE!A1" tooltip="Les « charges financières » se composent des intérêts des emprunts, des Agios bancaires etc" display="66 - Charges Financières" xr:uid="{0D1E2B36-7469-444D-9455-4079A0228F32}"/>
    <hyperlink ref="A3" location="_ftn1" display="_ftn1" xr:uid="{CD83317B-A92D-4175-A514-F228271A4DEF}"/>
  </hyperlinks>
  <pageMargins left="0.7" right="0.7" top="0.75" bottom="0.75" header="0.3" footer="0.3"/>
  <pageSetup paperSize="9" scale="38" orientation="landscape" horizontalDpi="1200" verticalDpi="1200" r:id="rId1"/>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Budget P 2025</vt:lpstr>
      <vt:lpstr>Répartition par activités ASSVP</vt:lpstr>
      <vt:lpstr>'Budget P 2025'!Zone_d_impression</vt:lpstr>
      <vt:lpstr>'Répartition par activités ASSVP'!Zone_d_impression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MLZ</dc:creator>
  <cp:lastModifiedBy>Ny Aina Ratsihosena</cp:lastModifiedBy>
  <cp:lastPrinted>2024-07-03T12:33:55Z</cp:lastPrinted>
  <dcterms:created xsi:type="dcterms:W3CDTF">2023-02-19T15:27:30Z</dcterms:created>
  <dcterms:modified xsi:type="dcterms:W3CDTF">2025-01-27T15:33:42Z</dcterms:modified>
</cp:coreProperties>
</file>